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2075"/>
  </bookViews>
  <sheets>
    <sheet name="Eingabe" sheetId="1" r:id="rId1"/>
    <sheet name="Beschreibung" sheetId="3" r:id="rId2"/>
    <sheet name="Berechnungen" sheetId="2" r:id="rId3"/>
  </sheets>
  <calcPr calcId="145621"/>
</workbook>
</file>

<file path=xl/calcChain.xml><?xml version="1.0" encoding="utf-8"?>
<calcChain xmlns="http://schemas.openxmlformats.org/spreadsheetml/2006/main">
  <c r="E68" i="2" l="1"/>
  <c r="F68" i="2"/>
  <c r="G68" i="2" s="1"/>
  <c r="H68" i="2" s="1"/>
  <c r="I68" i="2" s="1"/>
  <c r="J68" i="2" s="1"/>
  <c r="K68" i="2" s="1"/>
  <c r="L68" i="2" s="1"/>
  <c r="M68" i="2" s="1"/>
  <c r="N68" i="2" s="1"/>
  <c r="O68" i="2" s="1"/>
  <c r="P68" i="2" s="1"/>
  <c r="Q68" i="2" s="1"/>
  <c r="R68" i="2" s="1"/>
  <c r="S68" i="2" s="1"/>
  <c r="T68" i="2" s="1"/>
  <c r="U68" i="2" s="1"/>
  <c r="V68" i="2" s="1"/>
  <c r="W68" i="2" s="1"/>
  <c r="X68" i="2" s="1"/>
  <c r="Y68" i="2" s="1"/>
  <c r="Z68" i="2" s="1"/>
  <c r="AA68" i="2" s="1"/>
  <c r="AB68" i="2" s="1"/>
  <c r="AC68" i="2" s="1"/>
  <c r="AD68" i="2" s="1"/>
  <c r="AE68" i="2" s="1"/>
  <c r="AF68" i="2" s="1"/>
  <c r="AG68" i="2" s="1"/>
  <c r="AH68" i="2" s="1"/>
  <c r="AI68" i="2" s="1"/>
  <c r="AJ68" i="2" s="1"/>
  <c r="AK68" i="2" s="1"/>
  <c r="AL68" i="2" s="1"/>
  <c r="AM68" i="2" s="1"/>
  <c r="AN68" i="2" s="1"/>
  <c r="AO68" i="2" s="1"/>
  <c r="AP68" i="2" s="1"/>
  <c r="AQ68" i="2" s="1"/>
  <c r="AR68" i="2" s="1"/>
  <c r="AS68" i="2" s="1"/>
  <c r="AT68" i="2" s="1"/>
  <c r="AU68" i="2" s="1"/>
  <c r="AV68" i="2" s="1"/>
  <c r="AW68" i="2" s="1"/>
  <c r="AX68" i="2" s="1"/>
  <c r="AY68" i="2" s="1"/>
  <c r="AZ68" i="2" s="1"/>
  <c r="D68" i="2"/>
  <c r="M15" i="2"/>
  <c r="N15" i="2" s="1"/>
  <c r="O15" i="2" s="1"/>
  <c r="P15" i="2" s="1"/>
  <c r="Q15" i="2" s="1"/>
  <c r="R15" i="2" s="1"/>
  <c r="S15" i="2" s="1"/>
  <c r="T15" i="2" s="1"/>
  <c r="U15" i="2" s="1"/>
  <c r="V15" i="2" s="1"/>
  <c r="W15" i="2" s="1"/>
  <c r="X15" i="2" s="1"/>
  <c r="Y15" i="2" s="1"/>
  <c r="Z15" i="2" s="1"/>
  <c r="AA15" i="2" s="1"/>
  <c r="AB15" i="2" s="1"/>
  <c r="AC15" i="2" s="1"/>
  <c r="AD15" i="2" s="1"/>
  <c r="AE15" i="2" s="1"/>
  <c r="AF15" i="2" s="1"/>
  <c r="AG15" i="2" s="1"/>
  <c r="AH15" i="2" s="1"/>
  <c r="AI15" i="2" s="1"/>
  <c r="AJ15" i="2" s="1"/>
  <c r="AK15" i="2" s="1"/>
  <c r="AL15" i="2" s="1"/>
  <c r="AM15" i="2" s="1"/>
  <c r="AN15" i="2" s="1"/>
  <c r="AO15" i="2" s="1"/>
  <c r="AP15" i="2" s="1"/>
  <c r="AQ15" i="2" s="1"/>
  <c r="AR15" i="2" s="1"/>
  <c r="AS15" i="2" s="1"/>
  <c r="AT15" i="2" s="1"/>
  <c r="AU15" i="2" s="1"/>
  <c r="AV15" i="2" s="1"/>
  <c r="AW15" i="2" s="1"/>
  <c r="AX15" i="2" s="1"/>
  <c r="AY15" i="2" s="1"/>
  <c r="AZ15" i="2" s="1"/>
  <c r="B12" i="2"/>
  <c r="B8" i="2"/>
  <c r="B9" i="2" s="1"/>
  <c r="B5" i="2"/>
  <c r="B6" i="2" s="1"/>
  <c r="B4" i="2"/>
  <c r="B16" i="2" s="1"/>
  <c r="BB16" i="2" l="1"/>
  <c r="BC16" i="2"/>
  <c r="G13" i="1" s="1"/>
  <c r="B10" i="2"/>
  <c r="B11" i="2" s="1"/>
  <c r="BB17" i="2" l="1"/>
  <c r="BB18" i="2" s="1"/>
  <c r="BB19" i="2" s="1"/>
  <c r="BB20" i="2" s="1"/>
  <c r="F14" i="1" s="1"/>
  <c r="F13" i="1"/>
  <c r="C16" i="2"/>
  <c r="D16" i="2" s="1"/>
  <c r="C74" i="2"/>
  <c r="BB21" i="2" l="1"/>
  <c r="BB22" i="2" s="1"/>
  <c r="BB23" i="2" s="1"/>
  <c r="BB24" i="2" s="1"/>
  <c r="BB25" i="2" s="1"/>
  <c r="BB26" i="2" s="1"/>
  <c r="BB27" i="2" s="1"/>
  <c r="BB28" i="2" s="1"/>
  <c r="BB29" i="2" s="1"/>
  <c r="BB30" i="2" s="1"/>
  <c r="D74" i="2"/>
  <c r="E74" i="2" s="1"/>
  <c r="F74" i="2" s="1"/>
  <c r="G74" i="2" s="1"/>
  <c r="I13" i="1"/>
  <c r="J13" i="1" s="1"/>
  <c r="C70" i="2"/>
  <c r="C71" i="2" s="1"/>
  <c r="B17" i="2"/>
  <c r="D17" i="2" s="1"/>
  <c r="E16" i="2"/>
  <c r="F15" i="1" l="1"/>
  <c r="BB31" i="2"/>
  <c r="BB32" i="2" s="1"/>
  <c r="BB33" i="2" s="1"/>
  <c r="BB34" i="2" s="1"/>
  <c r="BB35" i="2" s="1"/>
  <c r="F16" i="1"/>
  <c r="C72" i="2"/>
  <c r="C13" i="1"/>
  <c r="C76" i="2"/>
  <c r="H74" i="2"/>
  <c r="I74" i="2" s="1"/>
  <c r="J74" i="2" s="1"/>
  <c r="K74" i="2" s="1"/>
  <c r="L74" i="2" s="1"/>
  <c r="I14" i="1"/>
  <c r="J14" i="1" s="1"/>
  <c r="E17" i="2"/>
  <c r="F17" i="2" s="1"/>
  <c r="G17" i="2" s="1"/>
  <c r="H17" i="2" s="1"/>
  <c r="I17" i="2" s="1"/>
  <c r="J17" i="2" s="1"/>
  <c r="K17" i="2" s="1"/>
  <c r="L17" i="2" s="1"/>
  <c r="M17" i="2" s="1"/>
  <c r="N17" i="2" s="1"/>
  <c r="O17" i="2" s="1"/>
  <c r="P17" i="2" s="1"/>
  <c r="Q17" i="2" s="1"/>
  <c r="R17" i="2" s="1"/>
  <c r="S17" i="2" s="1"/>
  <c r="T17" i="2" s="1"/>
  <c r="U17" i="2" s="1"/>
  <c r="V17" i="2" s="1"/>
  <c r="W17" i="2" s="1"/>
  <c r="X17" i="2" s="1"/>
  <c r="Y17" i="2" s="1"/>
  <c r="Z17" i="2" s="1"/>
  <c r="AA17" i="2" s="1"/>
  <c r="AB17" i="2" s="1"/>
  <c r="AC17" i="2" s="1"/>
  <c r="AD17" i="2" s="1"/>
  <c r="AE17" i="2" s="1"/>
  <c r="AF17" i="2" s="1"/>
  <c r="AG17" i="2" s="1"/>
  <c r="AH17" i="2" s="1"/>
  <c r="AI17" i="2" s="1"/>
  <c r="AJ17" i="2" s="1"/>
  <c r="AK17" i="2" s="1"/>
  <c r="AL17" i="2" s="1"/>
  <c r="AM17" i="2" s="1"/>
  <c r="AN17" i="2" s="1"/>
  <c r="AO17" i="2" s="1"/>
  <c r="AP17" i="2" s="1"/>
  <c r="AQ17" i="2" s="1"/>
  <c r="AR17" i="2" s="1"/>
  <c r="AS17" i="2" s="1"/>
  <c r="AT17" i="2" s="1"/>
  <c r="AU17" i="2" s="1"/>
  <c r="AV17" i="2" s="1"/>
  <c r="AW17" i="2" s="1"/>
  <c r="AX17" i="2" s="1"/>
  <c r="AY17" i="2" s="1"/>
  <c r="AZ17" i="2" s="1"/>
  <c r="B18" i="2"/>
  <c r="E18" i="2" s="1"/>
  <c r="BC17" i="2"/>
  <c r="D70" i="2"/>
  <c r="D71" i="2" s="1"/>
  <c r="F16" i="2"/>
  <c r="BB36" i="2" l="1"/>
  <c r="BB37" i="2" s="1"/>
  <c r="BB38" i="2" s="1"/>
  <c r="BB39" i="2" s="1"/>
  <c r="BB40" i="2" s="1"/>
  <c r="F17" i="1"/>
  <c r="M74" i="2"/>
  <c r="N74" i="2" s="1"/>
  <c r="O74" i="2" s="1"/>
  <c r="P74" i="2" s="1"/>
  <c r="Q74" i="2" s="1"/>
  <c r="I15" i="1"/>
  <c r="J15" i="1" s="1"/>
  <c r="E13" i="1"/>
  <c r="D76" i="2"/>
  <c r="H13" i="1"/>
  <c r="D13" i="1"/>
  <c r="B19" i="2"/>
  <c r="F19" i="2" s="1"/>
  <c r="G19" i="2" s="1"/>
  <c r="H19" i="2" s="1"/>
  <c r="I19" i="2" s="1"/>
  <c r="J19" i="2" s="1"/>
  <c r="K19" i="2" s="1"/>
  <c r="L19" i="2" s="1"/>
  <c r="M19" i="2" s="1"/>
  <c r="N19" i="2" s="1"/>
  <c r="O19" i="2" s="1"/>
  <c r="P19" i="2" s="1"/>
  <c r="Q19" i="2" s="1"/>
  <c r="R19" i="2" s="1"/>
  <c r="S19" i="2" s="1"/>
  <c r="T19" i="2" s="1"/>
  <c r="U19" i="2" s="1"/>
  <c r="V19" i="2" s="1"/>
  <c r="W19" i="2" s="1"/>
  <c r="X19" i="2" s="1"/>
  <c r="Y19" i="2" s="1"/>
  <c r="Z19" i="2" s="1"/>
  <c r="AA19" i="2" s="1"/>
  <c r="AB19" i="2" s="1"/>
  <c r="AC19" i="2" s="1"/>
  <c r="AD19" i="2" s="1"/>
  <c r="AE19" i="2" s="1"/>
  <c r="AF19" i="2" s="1"/>
  <c r="AG19" i="2" s="1"/>
  <c r="AH19" i="2" s="1"/>
  <c r="AI19" i="2" s="1"/>
  <c r="AJ19" i="2" s="1"/>
  <c r="AK19" i="2" s="1"/>
  <c r="AL19" i="2" s="1"/>
  <c r="AM19" i="2" s="1"/>
  <c r="AN19" i="2" s="1"/>
  <c r="AO19" i="2" s="1"/>
  <c r="AP19" i="2" s="1"/>
  <c r="AQ19" i="2" s="1"/>
  <c r="AR19" i="2" s="1"/>
  <c r="AS19" i="2" s="1"/>
  <c r="AT19" i="2" s="1"/>
  <c r="AU19" i="2" s="1"/>
  <c r="AV19" i="2" s="1"/>
  <c r="AW19" i="2" s="1"/>
  <c r="AX19" i="2" s="1"/>
  <c r="AY19" i="2" s="1"/>
  <c r="AZ19" i="2" s="1"/>
  <c r="D72" i="2"/>
  <c r="F18" i="2"/>
  <c r="BC18" i="2"/>
  <c r="G16" i="2"/>
  <c r="E70" i="2"/>
  <c r="E71" i="2" s="1"/>
  <c r="BB41" i="2" l="1"/>
  <c r="BB42" i="2" s="1"/>
  <c r="BB43" i="2" s="1"/>
  <c r="BB44" i="2" s="1"/>
  <c r="BB45" i="2" s="1"/>
  <c r="F18" i="1"/>
  <c r="BC19" i="2"/>
  <c r="R74" i="2"/>
  <c r="S74" i="2" s="1"/>
  <c r="T74" i="2" s="1"/>
  <c r="U74" i="2" s="1"/>
  <c r="V74" i="2" s="1"/>
  <c r="I16" i="1"/>
  <c r="J16" i="1" s="1"/>
  <c r="E72" i="2"/>
  <c r="E76" i="2"/>
  <c r="B20" i="2"/>
  <c r="G20" i="2" s="1"/>
  <c r="H20" i="2" s="1"/>
  <c r="I20" i="2" s="1"/>
  <c r="J20" i="2" s="1"/>
  <c r="K20" i="2" s="1"/>
  <c r="L20" i="2" s="1"/>
  <c r="M20" i="2" s="1"/>
  <c r="N20" i="2" s="1"/>
  <c r="O20" i="2" s="1"/>
  <c r="P20" i="2" s="1"/>
  <c r="Q20" i="2" s="1"/>
  <c r="R20" i="2" s="1"/>
  <c r="S20" i="2" s="1"/>
  <c r="T20" i="2" s="1"/>
  <c r="U20" i="2" s="1"/>
  <c r="V20" i="2" s="1"/>
  <c r="W20" i="2" s="1"/>
  <c r="X20" i="2" s="1"/>
  <c r="Y20" i="2" s="1"/>
  <c r="Z20" i="2" s="1"/>
  <c r="AA20" i="2" s="1"/>
  <c r="AB20" i="2" s="1"/>
  <c r="AC20" i="2" s="1"/>
  <c r="AD20" i="2" s="1"/>
  <c r="AE20" i="2" s="1"/>
  <c r="AF20" i="2" s="1"/>
  <c r="AG20" i="2" s="1"/>
  <c r="AH20" i="2" s="1"/>
  <c r="AI20" i="2" s="1"/>
  <c r="AJ20" i="2" s="1"/>
  <c r="AK20" i="2" s="1"/>
  <c r="AL20" i="2" s="1"/>
  <c r="AM20" i="2" s="1"/>
  <c r="AN20" i="2" s="1"/>
  <c r="AO20" i="2" s="1"/>
  <c r="AP20" i="2" s="1"/>
  <c r="AQ20" i="2" s="1"/>
  <c r="AR20" i="2" s="1"/>
  <c r="AS20" i="2" s="1"/>
  <c r="AT20" i="2" s="1"/>
  <c r="AU20" i="2" s="1"/>
  <c r="AV20" i="2" s="1"/>
  <c r="AW20" i="2" s="1"/>
  <c r="AX20" i="2" s="1"/>
  <c r="AY20" i="2" s="1"/>
  <c r="AZ20" i="2" s="1"/>
  <c r="F70" i="2"/>
  <c r="F71" i="2" s="1"/>
  <c r="G18" i="2"/>
  <c r="H16" i="2"/>
  <c r="F72" i="2" l="1"/>
  <c r="BB46" i="2"/>
  <c r="BB47" i="2" s="1"/>
  <c r="BB48" i="2" s="1"/>
  <c r="BB49" i="2" s="1"/>
  <c r="BB50" i="2" s="1"/>
  <c r="F19" i="1"/>
  <c r="W74" i="2"/>
  <c r="X74" i="2" s="1"/>
  <c r="Y74" i="2" s="1"/>
  <c r="Z74" i="2" s="1"/>
  <c r="AA74" i="2" s="1"/>
  <c r="I18" i="1" s="1"/>
  <c r="J18" i="1" s="1"/>
  <c r="I17" i="1"/>
  <c r="J17" i="1" s="1"/>
  <c r="F76" i="2"/>
  <c r="B21" i="2"/>
  <c r="H21" i="2" s="1"/>
  <c r="I21" i="2" s="1"/>
  <c r="J21" i="2" s="1"/>
  <c r="K21" i="2" s="1"/>
  <c r="L21" i="2" s="1"/>
  <c r="M21" i="2" s="1"/>
  <c r="N21" i="2" s="1"/>
  <c r="O21" i="2" s="1"/>
  <c r="P21" i="2" s="1"/>
  <c r="Q21" i="2" s="1"/>
  <c r="R21" i="2" s="1"/>
  <c r="S21" i="2" s="1"/>
  <c r="T21" i="2" s="1"/>
  <c r="U21" i="2" s="1"/>
  <c r="V21" i="2" s="1"/>
  <c r="W21" i="2" s="1"/>
  <c r="X21" i="2" s="1"/>
  <c r="Y21" i="2" s="1"/>
  <c r="Z21" i="2" s="1"/>
  <c r="AA21" i="2" s="1"/>
  <c r="AB21" i="2" s="1"/>
  <c r="AC21" i="2" s="1"/>
  <c r="AD21" i="2" s="1"/>
  <c r="AE21" i="2" s="1"/>
  <c r="AF21" i="2" s="1"/>
  <c r="AG21" i="2" s="1"/>
  <c r="AH21" i="2" s="1"/>
  <c r="AI21" i="2" s="1"/>
  <c r="AJ21" i="2" s="1"/>
  <c r="AK21" i="2" s="1"/>
  <c r="AL21" i="2" s="1"/>
  <c r="AM21" i="2" s="1"/>
  <c r="AN21" i="2" s="1"/>
  <c r="AO21" i="2" s="1"/>
  <c r="AP21" i="2" s="1"/>
  <c r="AQ21" i="2" s="1"/>
  <c r="AR21" i="2" s="1"/>
  <c r="AS21" i="2" s="1"/>
  <c r="AT21" i="2" s="1"/>
  <c r="AU21" i="2" s="1"/>
  <c r="AV21" i="2" s="1"/>
  <c r="AW21" i="2" s="1"/>
  <c r="AX21" i="2" s="1"/>
  <c r="AY21" i="2" s="1"/>
  <c r="AZ21" i="2" s="1"/>
  <c r="G70" i="2"/>
  <c r="G71" i="2" s="1"/>
  <c r="H18" i="2"/>
  <c r="BC20" i="2"/>
  <c r="G14" i="1" s="1"/>
  <c r="I16" i="2"/>
  <c r="BB51" i="2" l="1"/>
  <c r="BB52" i="2" s="1"/>
  <c r="BB53" i="2" s="1"/>
  <c r="BB54" i="2" s="1"/>
  <c r="BB55" i="2" s="1"/>
  <c r="F20" i="1"/>
  <c r="G72" i="2"/>
  <c r="C14" i="1"/>
  <c r="AB74" i="2"/>
  <c r="AC74" i="2" s="1"/>
  <c r="AD74" i="2" s="1"/>
  <c r="AE74" i="2" s="1"/>
  <c r="G76" i="2"/>
  <c r="B22" i="2"/>
  <c r="I22" i="2" s="1"/>
  <c r="J22" i="2" s="1"/>
  <c r="K22" i="2" s="1"/>
  <c r="L22" i="2" s="1"/>
  <c r="M22" i="2" s="1"/>
  <c r="N22" i="2" s="1"/>
  <c r="O22" i="2" s="1"/>
  <c r="P22" i="2" s="1"/>
  <c r="Q22" i="2" s="1"/>
  <c r="R22" i="2" s="1"/>
  <c r="S22" i="2" s="1"/>
  <c r="T22" i="2" s="1"/>
  <c r="U22" i="2" s="1"/>
  <c r="V22" i="2" s="1"/>
  <c r="W22" i="2" s="1"/>
  <c r="X22" i="2" s="1"/>
  <c r="Y22" i="2" s="1"/>
  <c r="Z22" i="2" s="1"/>
  <c r="AA22" i="2" s="1"/>
  <c r="AB22" i="2" s="1"/>
  <c r="AC22" i="2" s="1"/>
  <c r="AD22" i="2" s="1"/>
  <c r="AE22" i="2" s="1"/>
  <c r="AF22" i="2" s="1"/>
  <c r="AG22" i="2" s="1"/>
  <c r="AH22" i="2" s="1"/>
  <c r="AI22" i="2" s="1"/>
  <c r="AJ22" i="2" s="1"/>
  <c r="AK22" i="2" s="1"/>
  <c r="AL22" i="2" s="1"/>
  <c r="AM22" i="2" s="1"/>
  <c r="AN22" i="2" s="1"/>
  <c r="AO22" i="2" s="1"/>
  <c r="AP22" i="2" s="1"/>
  <c r="AQ22" i="2" s="1"/>
  <c r="AR22" i="2" s="1"/>
  <c r="AS22" i="2" s="1"/>
  <c r="AT22" i="2" s="1"/>
  <c r="AU22" i="2" s="1"/>
  <c r="AV22" i="2" s="1"/>
  <c r="AW22" i="2" s="1"/>
  <c r="AX22" i="2" s="1"/>
  <c r="AY22" i="2" s="1"/>
  <c r="AZ22" i="2" s="1"/>
  <c r="H70" i="2"/>
  <c r="H71" i="2" s="1"/>
  <c r="I18" i="2"/>
  <c r="J18" i="2" s="1"/>
  <c r="K18" i="2" s="1"/>
  <c r="L18" i="2" s="1"/>
  <c r="M18" i="2" s="1"/>
  <c r="N18" i="2" s="1"/>
  <c r="O18" i="2" s="1"/>
  <c r="P18" i="2" s="1"/>
  <c r="Q18" i="2" s="1"/>
  <c r="R18" i="2" s="1"/>
  <c r="S18" i="2" s="1"/>
  <c r="T18" i="2" s="1"/>
  <c r="U18" i="2" s="1"/>
  <c r="V18" i="2" s="1"/>
  <c r="W18" i="2" s="1"/>
  <c r="X18" i="2" s="1"/>
  <c r="Y18" i="2" s="1"/>
  <c r="Z18" i="2" s="1"/>
  <c r="AA18" i="2" s="1"/>
  <c r="AB18" i="2" s="1"/>
  <c r="AC18" i="2" s="1"/>
  <c r="AD18" i="2" s="1"/>
  <c r="AE18" i="2" s="1"/>
  <c r="AF18" i="2" s="1"/>
  <c r="AG18" i="2" s="1"/>
  <c r="AH18" i="2" s="1"/>
  <c r="AI18" i="2" s="1"/>
  <c r="AJ18" i="2" s="1"/>
  <c r="AK18" i="2" s="1"/>
  <c r="AL18" i="2" s="1"/>
  <c r="AM18" i="2" s="1"/>
  <c r="AN18" i="2" s="1"/>
  <c r="AO18" i="2" s="1"/>
  <c r="AP18" i="2" s="1"/>
  <c r="AQ18" i="2" s="1"/>
  <c r="AR18" i="2" s="1"/>
  <c r="AS18" i="2" s="1"/>
  <c r="AT18" i="2" s="1"/>
  <c r="AU18" i="2" s="1"/>
  <c r="AV18" i="2" s="1"/>
  <c r="AW18" i="2" s="1"/>
  <c r="AX18" i="2" s="1"/>
  <c r="AY18" i="2" s="1"/>
  <c r="AZ18" i="2" s="1"/>
  <c r="BC21" i="2"/>
  <c r="J16" i="2"/>
  <c r="BB56" i="2" l="1"/>
  <c r="BB57" i="2" s="1"/>
  <c r="BB58" i="2" s="1"/>
  <c r="BB59" i="2" s="1"/>
  <c r="BB60" i="2" s="1"/>
  <c r="F21" i="1"/>
  <c r="H72" i="2"/>
  <c r="D14" i="1"/>
  <c r="H14" i="1"/>
  <c r="E14" i="1"/>
  <c r="H76" i="2"/>
  <c r="AF74" i="2"/>
  <c r="B23" i="2"/>
  <c r="J23" i="2" s="1"/>
  <c r="K23" i="2" s="1"/>
  <c r="L23" i="2" s="1"/>
  <c r="M23" i="2" s="1"/>
  <c r="N23" i="2" s="1"/>
  <c r="O23" i="2" s="1"/>
  <c r="P23" i="2" s="1"/>
  <c r="Q23" i="2" s="1"/>
  <c r="R23" i="2" s="1"/>
  <c r="S23" i="2" s="1"/>
  <c r="T23" i="2" s="1"/>
  <c r="U23" i="2" s="1"/>
  <c r="V23" i="2" s="1"/>
  <c r="W23" i="2" s="1"/>
  <c r="X23" i="2" s="1"/>
  <c r="Y23" i="2" s="1"/>
  <c r="Z23" i="2" s="1"/>
  <c r="AA23" i="2" s="1"/>
  <c r="AB23" i="2" s="1"/>
  <c r="AC23" i="2" s="1"/>
  <c r="AD23" i="2" s="1"/>
  <c r="AE23" i="2" s="1"/>
  <c r="AF23" i="2" s="1"/>
  <c r="AG23" i="2" s="1"/>
  <c r="AH23" i="2" s="1"/>
  <c r="AI23" i="2" s="1"/>
  <c r="AJ23" i="2" s="1"/>
  <c r="AK23" i="2" s="1"/>
  <c r="AL23" i="2" s="1"/>
  <c r="AM23" i="2" s="1"/>
  <c r="AN23" i="2" s="1"/>
  <c r="AO23" i="2" s="1"/>
  <c r="AP23" i="2" s="1"/>
  <c r="AQ23" i="2" s="1"/>
  <c r="AR23" i="2" s="1"/>
  <c r="AS23" i="2" s="1"/>
  <c r="AT23" i="2" s="1"/>
  <c r="AU23" i="2" s="1"/>
  <c r="AV23" i="2" s="1"/>
  <c r="AW23" i="2" s="1"/>
  <c r="AX23" i="2" s="1"/>
  <c r="AY23" i="2" s="1"/>
  <c r="AZ23" i="2" s="1"/>
  <c r="I70" i="2"/>
  <c r="I71" i="2" s="1"/>
  <c r="BC22" i="2"/>
  <c r="K16" i="2"/>
  <c r="AG74" i="2" l="1"/>
  <c r="AH74" i="2" s="1"/>
  <c r="AI74" i="2" s="1"/>
  <c r="AJ74" i="2" s="1"/>
  <c r="AK74" i="2" s="1"/>
  <c r="I19" i="1"/>
  <c r="J19" i="1" s="1"/>
  <c r="J70" i="2"/>
  <c r="J71" i="2" s="1"/>
  <c r="BB61" i="2"/>
  <c r="BB62" i="2" s="1"/>
  <c r="BB63" i="2" s="1"/>
  <c r="BB64" i="2" s="1"/>
  <c r="BB65" i="2" s="1"/>
  <c r="F22" i="1"/>
  <c r="I72" i="2"/>
  <c r="I76" i="2"/>
  <c r="B24" i="2"/>
  <c r="K24" i="2" s="1"/>
  <c r="L24" i="2" s="1"/>
  <c r="M24" i="2" s="1"/>
  <c r="N24" i="2" s="1"/>
  <c r="O24" i="2" s="1"/>
  <c r="P24" i="2" s="1"/>
  <c r="Q24" i="2" s="1"/>
  <c r="R24" i="2" s="1"/>
  <c r="S24" i="2" s="1"/>
  <c r="T24" i="2" s="1"/>
  <c r="U24" i="2" s="1"/>
  <c r="V24" i="2" s="1"/>
  <c r="W24" i="2" s="1"/>
  <c r="X24" i="2" s="1"/>
  <c r="Y24" i="2" s="1"/>
  <c r="Z24" i="2" s="1"/>
  <c r="AA24" i="2" s="1"/>
  <c r="AB24" i="2" s="1"/>
  <c r="AC24" i="2" s="1"/>
  <c r="AD24" i="2" s="1"/>
  <c r="AE24" i="2" s="1"/>
  <c r="AF24" i="2" s="1"/>
  <c r="AG24" i="2" s="1"/>
  <c r="AH24" i="2" s="1"/>
  <c r="AI24" i="2" s="1"/>
  <c r="AJ24" i="2" s="1"/>
  <c r="AK24" i="2" s="1"/>
  <c r="AL24" i="2" s="1"/>
  <c r="AM24" i="2" s="1"/>
  <c r="AN24" i="2" s="1"/>
  <c r="AO24" i="2" s="1"/>
  <c r="AP24" i="2" s="1"/>
  <c r="AQ24" i="2" s="1"/>
  <c r="AR24" i="2" s="1"/>
  <c r="AS24" i="2" s="1"/>
  <c r="AT24" i="2" s="1"/>
  <c r="AU24" i="2" s="1"/>
  <c r="AV24" i="2" s="1"/>
  <c r="AW24" i="2" s="1"/>
  <c r="AX24" i="2" s="1"/>
  <c r="AY24" i="2" s="1"/>
  <c r="AZ24" i="2" s="1"/>
  <c r="BC23" i="2"/>
  <c r="L16" i="2"/>
  <c r="BC24" i="2" l="1"/>
  <c r="AL74" i="2"/>
  <c r="AM74" i="2" s="1"/>
  <c r="AN74" i="2" s="1"/>
  <c r="AO74" i="2" s="1"/>
  <c r="AP74" i="2" s="1"/>
  <c r="AQ74" i="2" s="1"/>
  <c r="AR74" i="2" s="1"/>
  <c r="AS74" i="2" s="1"/>
  <c r="AT74" i="2" s="1"/>
  <c r="AU74" i="2" s="1"/>
  <c r="I20" i="1"/>
  <c r="J20" i="1" s="1"/>
  <c r="J76" i="2"/>
  <c r="BB66" i="2"/>
  <c r="F23" i="1"/>
  <c r="K70" i="2"/>
  <c r="K71" i="2" s="1"/>
  <c r="B25" i="2"/>
  <c r="L25" i="2" s="1"/>
  <c r="M25" i="2" s="1"/>
  <c r="N25" i="2" s="1"/>
  <c r="O25" i="2" s="1"/>
  <c r="P25" i="2" s="1"/>
  <c r="Q25" i="2" s="1"/>
  <c r="R25" i="2" s="1"/>
  <c r="S25" i="2" s="1"/>
  <c r="T25" i="2" s="1"/>
  <c r="U25" i="2" s="1"/>
  <c r="V25" i="2" s="1"/>
  <c r="W25" i="2" s="1"/>
  <c r="X25" i="2" s="1"/>
  <c r="Y25" i="2" s="1"/>
  <c r="Z25" i="2" s="1"/>
  <c r="AA25" i="2" s="1"/>
  <c r="AB25" i="2" s="1"/>
  <c r="AC25" i="2" s="1"/>
  <c r="AD25" i="2" s="1"/>
  <c r="AE25" i="2" s="1"/>
  <c r="AF25" i="2" s="1"/>
  <c r="AG25" i="2" s="1"/>
  <c r="AH25" i="2" s="1"/>
  <c r="AI25" i="2" s="1"/>
  <c r="AJ25" i="2" s="1"/>
  <c r="AK25" i="2" s="1"/>
  <c r="AL25" i="2" s="1"/>
  <c r="AM25" i="2" s="1"/>
  <c r="AN25" i="2" s="1"/>
  <c r="AO25" i="2" s="1"/>
  <c r="AP25" i="2" s="1"/>
  <c r="AQ25" i="2" s="1"/>
  <c r="AR25" i="2" s="1"/>
  <c r="AS25" i="2" s="1"/>
  <c r="AT25" i="2" s="1"/>
  <c r="AU25" i="2" s="1"/>
  <c r="AV25" i="2" s="1"/>
  <c r="AW25" i="2" s="1"/>
  <c r="AX25" i="2" s="1"/>
  <c r="AY25" i="2" s="1"/>
  <c r="AZ25" i="2" s="1"/>
  <c r="J72" i="2"/>
  <c r="M16" i="2"/>
  <c r="K72" i="2" l="1"/>
  <c r="I21" i="1"/>
  <c r="J21" i="1" s="1"/>
  <c r="K76" i="2"/>
  <c r="AV74" i="2"/>
  <c r="AW74" i="2" s="1"/>
  <c r="AX74" i="2" s="1"/>
  <c r="AY74" i="2" s="1"/>
  <c r="AZ74" i="2" s="1"/>
  <c r="I23" i="1" s="1"/>
  <c r="J23" i="1" s="1"/>
  <c r="I22" i="1"/>
  <c r="J22" i="1" s="1"/>
  <c r="L70" i="2"/>
  <c r="BC25" i="2"/>
  <c r="G15" i="1" s="1"/>
  <c r="B26" i="2"/>
  <c r="M26" i="2" s="1"/>
  <c r="N26" i="2" s="1"/>
  <c r="O26" i="2" s="1"/>
  <c r="P26" i="2" s="1"/>
  <c r="Q26" i="2" s="1"/>
  <c r="R26" i="2" s="1"/>
  <c r="S26" i="2" s="1"/>
  <c r="T26" i="2" s="1"/>
  <c r="U26" i="2" s="1"/>
  <c r="V26" i="2" s="1"/>
  <c r="W26" i="2" s="1"/>
  <c r="X26" i="2" s="1"/>
  <c r="Y26" i="2" s="1"/>
  <c r="Z26" i="2" s="1"/>
  <c r="AA26" i="2" s="1"/>
  <c r="AB26" i="2" s="1"/>
  <c r="AC26" i="2" s="1"/>
  <c r="AD26" i="2" s="1"/>
  <c r="AE26" i="2" s="1"/>
  <c r="AF26" i="2" s="1"/>
  <c r="AG26" i="2" s="1"/>
  <c r="AH26" i="2" s="1"/>
  <c r="AI26" i="2" s="1"/>
  <c r="AJ26" i="2" s="1"/>
  <c r="AK26" i="2" s="1"/>
  <c r="AL26" i="2" s="1"/>
  <c r="AM26" i="2" s="1"/>
  <c r="AN26" i="2" s="1"/>
  <c r="AO26" i="2" s="1"/>
  <c r="AP26" i="2" s="1"/>
  <c r="AQ26" i="2" s="1"/>
  <c r="AR26" i="2" s="1"/>
  <c r="AS26" i="2" s="1"/>
  <c r="AT26" i="2" s="1"/>
  <c r="AU26" i="2" s="1"/>
  <c r="AV26" i="2" s="1"/>
  <c r="AW26" i="2" s="1"/>
  <c r="AX26" i="2" s="1"/>
  <c r="AY26" i="2" s="1"/>
  <c r="AZ26" i="2" s="1"/>
  <c r="N16" i="2"/>
  <c r="C15" i="1" l="1"/>
  <c r="H15" i="1" s="1"/>
  <c r="L71" i="2"/>
  <c r="L76" i="2"/>
  <c r="E15" i="1" s="1"/>
  <c r="BC26" i="2"/>
  <c r="M70" i="2"/>
  <c r="M71" i="2" s="1"/>
  <c r="B27" i="2"/>
  <c r="N27" i="2" s="1"/>
  <c r="O27" i="2" s="1"/>
  <c r="P27" i="2" s="1"/>
  <c r="Q27" i="2" s="1"/>
  <c r="R27" i="2" s="1"/>
  <c r="S27" i="2" s="1"/>
  <c r="T27" i="2" s="1"/>
  <c r="U27" i="2" s="1"/>
  <c r="V27" i="2" s="1"/>
  <c r="W27" i="2" s="1"/>
  <c r="X27" i="2" s="1"/>
  <c r="Y27" i="2" s="1"/>
  <c r="Z27" i="2" s="1"/>
  <c r="AA27" i="2" s="1"/>
  <c r="AB27" i="2" s="1"/>
  <c r="AC27" i="2" s="1"/>
  <c r="AD27" i="2" s="1"/>
  <c r="AE27" i="2" s="1"/>
  <c r="AF27" i="2" s="1"/>
  <c r="AG27" i="2" s="1"/>
  <c r="AH27" i="2" s="1"/>
  <c r="AI27" i="2" s="1"/>
  <c r="AJ27" i="2" s="1"/>
  <c r="AK27" i="2" s="1"/>
  <c r="AL27" i="2" s="1"/>
  <c r="AM27" i="2" s="1"/>
  <c r="AN27" i="2" s="1"/>
  <c r="AO27" i="2" s="1"/>
  <c r="AP27" i="2" s="1"/>
  <c r="AQ27" i="2" s="1"/>
  <c r="AR27" i="2" s="1"/>
  <c r="AS27" i="2" s="1"/>
  <c r="AT27" i="2" s="1"/>
  <c r="AU27" i="2" s="1"/>
  <c r="AV27" i="2" s="1"/>
  <c r="AW27" i="2" s="1"/>
  <c r="AX27" i="2" s="1"/>
  <c r="AY27" i="2" s="1"/>
  <c r="AZ27" i="2" s="1"/>
  <c r="L72" i="2"/>
  <c r="O16" i="2"/>
  <c r="D15" i="1" l="1"/>
  <c r="M76" i="2"/>
  <c r="M72" i="2"/>
  <c r="B28" i="2"/>
  <c r="O28" i="2" s="1"/>
  <c r="P28" i="2" s="1"/>
  <c r="Q28" i="2" s="1"/>
  <c r="R28" i="2" s="1"/>
  <c r="S28" i="2" s="1"/>
  <c r="T28" i="2" s="1"/>
  <c r="U28" i="2" s="1"/>
  <c r="V28" i="2" s="1"/>
  <c r="W28" i="2" s="1"/>
  <c r="X28" i="2" s="1"/>
  <c r="Y28" i="2" s="1"/>
  <c r="Z28" i="2" s="1"/>
  <c r="AA28" i="2" s="1"/>
  <c r="AB28" i="2" s="1"/>
  <c r="AC28" i="2" s="1"/>
  <c r="AD28" i="2" s="1"/>
  <c r="AE28" i="2" s="1"/>
  <c r="AF28" i="2" s="1"/>
  <c r="AG28" i="2" s="1"/>
  <c r="AH28" i="2" s="1"/>
  <c r="AI28" i="2" s="1"/>
  <c r="AJ28" i="2" s="1"/>
  <c r="AK28" i="2" s="1"/>
  <c r="AL28" i="2" s="1"/>
  <c r="AM28" i="2" s="1"/>
  <c r="AN28" i="2" s="1"/>
  <c r="AO28" i="2" s="1"/>
  <c r="AP28" i="2" s="1"/>
  <c r="AQ28" i="2" s="1"/>
  <c r="AR28" i="2" s="1"/>
  <c r="AS28" i="2" s="1"/>
  <c r="AT28" i="2" s="1"/>
  <c r="AU28" i="2" s="1"/>
  <c r="AV28" i="2" s="1"/>
  <c r="AW28" i="2" s="1"/>
  <c r="AX28" i="2" s="1"/>
  <c r="AY28" i="2" s="1"/>
  <c r="AZ28" i="2" s="1"/>
  <c r="N70" i="2"/>
  <c r="N71" i="2" s="1"/>
  <c r="BC27" i="2"/>
  <c r="P16" i="2"/>
  <c r="N76" i="2" l="1"/>
  <c r="N72" i="2"/>
  <c r="BC28" i="2"/>
  <c r="O70" i="2"/>
  <c r="O71" i="2" s="1"/>
  <c r="B29" i="2"/>
  <c r="P29" i="2" s="1"/>
  <c r="Q29" i="2" s="1"/>
  <c r="R29" i="2" s="1"/>
  <c r="S29" i="2" s="1"/>
  <c r="T29" i="2" s="1"/>
  <c r="U29" i="2" s="1"/>
  <c r="V29" i="2" s="1"/>
  <c r="W29" i="2" s="1"/>
  <c r="X29" i="2" s="1"/>
  <c r="Y29" i="2" s="1"/>
  <c r="Z29" i="2" s="1"/>
  <c r="AA29" i="2" s="1"/>
  <c r="AB29" i="2" s="1"/>
  <c r="AC29" i="2" s="1"/>
  <c r="AD29" i="2" s="1"/>
  <c r="AE29" i="2" s="1"/>
  <c r="AF29" i="2" s="1"/>
  <c r="AG29" i="2" s="1"/>
  <c r="AH29" i="2" s="1"/>
  <c r="AI29" i="2" s="1"/>
  <c r="AJ29" i="2" s="1"/>
  <c r="AK29" i="2" s="1"/>
  <c r="AL29" i="2" s="1"/>
  <c r="AM29" i="2" s="1"/>
  <c r="AN29" i="2" s="1"/>
  <c r="AO29" i="2" s="1"/>
  <c r="AP29" i="2" s="1"/>
  <c r="AQ29" i="2" s="1"/>
  <c r="AR29" i="2" s="1"/>
  <c r="AS29" i="2" s="1"/>
  <c r="AT29" i="2" s="1"/>
  <c r="AU29" i="2" s="1"/>
  <c r="AV29" i="2" s="1"/>
  <c r="AW29" i="2" s="1"/>
  <c r="AX29" i="2" s="1"/>
  <c r="AY29" i="2" s="1"/>
  <c r="AZ29" i="2" s="1"/>
  <c r="Q16" i="2"/>
  <c r="O72" i="2" l="1"/>
  <c r="O76" i="2"/>
  <c r="P70" i="2"/>
  <c r="P71" i="2" s="1"/>
  <c r="B30" i="2"/>
  <c r="Q30" i="2" s="1"/>
  <c r="R30" i="2" s="1"/>
  <c r="S30" i="2" s="1"/>
  <c r="T30" i="2" s="1"/>
  <c r="U30" i="2" s="1"/>
  <c r="V30" i="2" s="1"/>
  <c r="W30" i="2" s="1"/>
  <c r="X30" i="2" s="1"/>
  <c r="Y30" i="2" s="1"/>
  <c r="Z30" i="2" s="1"/>
  <c r="AA30" i="2" s="1"/>
  <c r="AB30" i="2" s="1"/>
  <c r="AC30" i="2" s="1"/>
  <c r="AD30" i="2" s="1"/>
  <c r="AE30" i="2" s="1"/>
  <c r="AF30" i="2" s="1"/>
  <c r="AG30" i="2" s="1"/>
  <c r="AH30" i="2" s="1"/>
  <c r="AI30" i="2" s="1"/>
  <c r="AJ30" i="2" s="1"/>
  <c r="AK30" i="2" s="1"/>
  <c r="AL30" i="2" s="1"/>
  <c r="AM30" i="2" s="1"/>
  <c r="AN30" i="2" s="1"/>
  <c r="AO30" i="2" s="1"/>
  <c r="AP30" i="2" s="1"/>
  <c r="AQ30" i="2" s="1"/>
  <c r="AR30" i="2" s="1"/>
  <c r="AS30" i="2" s="1"/>
  <c r="AT30" i="2" s="1"/>
  <c r="AU30" i="2" s="1"/>
  <c r="AV30" i="2" s="1"/>
  <c r="AW30" i="2" s="1"/>
  <c r="AX30" i="2" s="1"/>
  <c r="AY30" i="2" s="1"/>
  <c r="AZ30" i="2" s="1"/>
  <c r="BC29" i="2"/>
  <c r="R16" i="2"/>
  <c r="Q70" i="2" l="1"/>
  <c r="P76" i="2"/>
  <c r="BC30" i="2"/>
  <c r="G16" i="1" s="1"/>
  <c r="P72" i="2"/>
  <c r="B31" i="2"/>
  <c r="R31" i="2" s="1"/>
  <c r="S31" i="2" s="1"/>
  <c r="T31" i="2" s="1"/>
  <c r="U31" i="2" s="1"/>
  <c r="V31" i="2" s="1"/>
  <c r="W31" i="2" s="1"/>
  <c r="X31" i="2" s="1"/>
  <c r="Y31" i="2" s="1"/>
  <c r="Z31" i="2" s="1"/>
  <c r="AA31" i="2" s="1"/>
  <c r="AB31" i="2" s="1"/>
  <c r="AC31" i="2" s="1"/>
  <c r="AD31" i="2" s="1"/>
  <c r="AE31" i="2" s="1"/>
  <c r="AF31" i="2" s="1"/>
  <c r="AG31" i="2" s="1"/>
  <c r="AH31" i="2" s="1"/>
  <c r="AI31" i="2" s="1"/>
  <c r="AJ31" i="2" s="1"/>
  <c r="AK31" i="2" s="1"/>
  <c r="AL31" i="2" s="1"/>
  <c r="AM31" i="2" s="1"/>
  <c r="AN31" i="2" s="1"/>
  <c r="AO31" i="2" s="1"/>
  <c r="AP31" i="2" s="1"/>
  <c r="AQ31" i="2" s="1"/>
  <c r="AR31" i="2" s="1"/>
  <c r="AS31" i="2" s="1"/>
  <c r="AT31" i="2" s="1"/>
  <c r="AU31" i="2" s="1"/>
  <c r="AV31" i="2" s="1"/>
  <c r="AW31" i="2" s="1"/>
  <c r="AX31" i="2" s="1"/>
  <c r="AY31" i="2" s="1"/>
  <c r="AZ31" i="2" s="1"/>
  <c r="S16" i="2"/>
  <c r="C16" i="1" l="1"/>
  <c r="H16" i="1" s="1"/>
  <c r="Q71" i="2"/>
  <c r="Q76" i="2"/>
  <c r="E16" i="1" s="1"/>
  <c r="Q72" i="2"/>
  <c r="R70" i="2"/>
  <c r="B32" i="2"/>
  <c r="S32" i="2" s="1"/>
  <c r="T32" i="2" s="1"/>
  <c r="U32" i="2" s="1"/>
  <c r="V32" i="2" s="1"/>
  <c r="W32" i="2" s="1"/>
  <c r="X32" i="2" s="1"/>
  <c r="Y32" i="2" s="1"/>
  <c r="Z32" i="2" s="1"/>
  <c r="AA32" i="2" s="1"/>
  <c r="AB32" i="2" s="1"/>
  <c r="AC32" i="2" s="1"/>
  <c r="AD32" i="2" s="1"/>
  <c r="AE32" i="2" s="1"/>
  <c r="AF32" i="2" s="1"/>
  <c r="AG32" i="2" s="1"/>
  <c r="AH32" i="2" s="1"/>
  <c r="AI32" i="2" s="1"/>
  <c r="AJ32" i="2" s="1"/>
  <c r="AK32" i="2" s="1"/>
  <c r="AL32" i="2" s="1"/>
  <c r="AM32" i="2" s="1"/>
  <c r="AN32" i="2" s="1"/>
  <c r="AO32" i="2" s="1"/>
  <c r="AP32" i="2" s="1"/>
  <c r="AQ32" i="2" s="1"/>
  <c r="AR32" i="2" s="1"/>
  <c r="AS32" i="2" s="1"/>
  <c r="AT32" i="2" s="1"/>
  <c r="AU32" i="2" s="1"/>
  <c r="AV32" i="2" s="1"/>
  <c r="AW32" i="2" s="1"/>
  <c r="AX32" i="2" s="1"/>
  <c r="AY32" i="2" s="1"/>
  <c r="AZ32" i="2" s="1"/>
  <c r="BC31" i="2"/>
  <c r="T16" i="2"/>
  <c r="D16" i="1" l="1"/>
  <c r="R76" i="2"/>
  <c r="R71" i="2"/>
  <c r="BC32" i="2"/>
  <c r="S70" i="2"/>
  <c r="S71" i="2" s="1"/>
  <c r="R72" i="2"/>
  <c r="B33" i="2"/>
  <c r="T33" i="2" s="1"/>
  <c r="U33" i="2" s="1"/>
  <c r="V33" i="2" s="1"/>
  <c r="W33" i="2" s="1"/>
  <c r="X33" i="2" s="1"/>
  <c r="Y33" i="2" s="1"/>
  <c r="Z33" i="2" s="1"/>
  <c r="AA33" i="2" s="1"/>
  <c r="AB33" i="2" s="1"/>
  <c r="AC33" i="2" s="1"/>
  <c r="AD33" i="2" s="1"/>
  <c r="AE33" i="2" s="1"/>
  <c r="AF33" i="2" s="1"/>
  <c r="AG33" i="2" s="1"/>
  <c r="AH33" i="2" s="1"/>
  <c r="AI33" i="2" s="1"/>
  <c r="AJ33" i="2" s="1"/>
  <c r="AK33" i="2" s="1"/>
  <c r="AL33" i="2" s="1"/>
  <c r="AM33" i="2" s="1"/>
  <c r="AN33" i="2" s="1"/>
  <c r="AO33" i="2" s="1"/>
  <c r="AP33" i="2" s="1"/>
  <c r="AQ33" i="2" s="1"/>
  <c r="AR33" i="2" s="1"/>
  <c r="AS33" i="2" s="1"/>
  <c r="AT33" i="2" s="1"/>
  <c r="AU33" i="2" s="1"/>
  <c r="AV33" i="2" s="1"/>
  <c r="AW33" i="2" s="1"/>
  <c r="AX33" i="2" s="1"/>
  <c r="AY33" i="2" s="1"/>
  <c r="AZ33" i="2" s="1"/>
  <c r="U16" i="2"/>
  <c r="S72" i="2" l="1"/>
  <c r="T70" i="2"/>
  <c r="T71" i="2" s="1"/>
  <c r="B34" i="2"/>
  <c r="U34" i="2" s="1"/>
  <c r="V34" i="2" s="1"/>
  <c r="W34" i="2" s="1"/>
  <c r="X34" i="2" s="1"/>
  <c r="Y34" i="2" s="1"/>
  <c r="Z34" i="2" s="1"/>
  <c r="AA34" i="2" s="1"/>
  <c r="AB34" i="2" s="1"/>
  <c r="AC34" i="2" s="1"/>
  <c r="AD34" i="2" s="1"/>
  <c r="AE34" i="2" s="1"/>
  <c r="AF34" i="2" s="1"/>
  <c r="AG34" i="2" s="1"/>
  <c r="AH34" i="2" s="1"/>
  <c r="AI34" i="2" s="1"/>
  <c r="AJ34" i="2" s="1"/>
  <c r="AK34" i="2" s="1"/>
  <c r="AL34" i="2" s="1"/>
  <c r="AM34" i="2" s="1"/>
  <c r="AN34" i="2" s="1"/>
  <c r="AO34" i="2" s="1"/>
  <c r="AP34" i="2" s="1"/>
  <c r="AQ34" i="2" s="1"/>
  <c r="AR34" i="2" s="1"/>
  <c r="AS34" i="2" s="1"/>
  <c r="AT34" i="2" s="1"/>
  <c r="AU34" i="2" s="1"/>
  <c r="AV34" i="2" s="1"/>
  <c r="AW34" i="2" s="1"/>
  <c r="AX34" i="2" s="1"/>
  <c r="AY34" i="2" s="1"/>
  <c r="AZ34" i="2" s="1"/>
  <c r="S76" i="2"/>
  <c r="BC33" i="2"/>
  <c r="V16" i="2"/>
  <c r="U70" i="2" l="1"/>
  <c r="U71" i="2" s="1"/>
  <c r="B35" i="2"/>
  <c r="V35" i="2" s="1"/>
  <c r="W35" i="2" s="1"/>
  <c r="X35" i="2" s="1"/>
  <c r="Y35" i="2" s="1"/>
  <c r="Z35" i="2" s="1"/>
  <c r="AA35" i="2" s="1"/>
  <c r="AB35" i="2" s="1"/>
  <c r="AC35" i="2" s="1"/>
  <c r="AD35" i="2" s="1"/>
  <c r="AE35" i="2" s="1"/>
  <c r="AF35" i="2" s="1"/>
  <c r="AG35" i="2" s="1"/>
  <c r="AH35" i="2" s="1"/>
  <c r="AI35" i="2" s="1"/>
  <c r="AJ35" i="2" s="1"/>
  <c r="AK35" i="2" s="1"/>
  <c r="AL35" i="2" s="1"/>
  <c r="AM35" i="2" s="1"/>
  <c r="AN35" i="2" s="1"/>
  <c r="AO35" i="2" s="1"/>
  <c r="AP35" i="2" s="1"/>
  <c r="AQ35" i="2" s="1"/>
  <c r="AR35" i="2" s="1"/>
  <c r="AS35" i="2" s="1"/>
  <c r="AT35" i="2" s="1"/>
  <c r="AU35" i="2" s="1"/>
  <c r="AV35" i="2" s="1"/>
  <c r="AW35" i="2" s="1"/>
  <c r="AX35" i="2" s="1"/>
  <c r="AY35" i="2" s="1"/>
  <c r="AZ35" i="2" s="1"/>
  <c r="T76" i="2"/>
  <c r="BC34" i="2"/>
  <c r="T72" i="2"/>
  <c r="W16" i="2"/>
  <c r="BC35" i="2" l="1"/>
  <c r="G17" i="1" s="1"/>
  <c r="V70" i="2"/>
  <c r="U76" i="2"/>
  <c r="U72" i="2"/>
  <c r="B36" i="2"/>
  <c r="W36" i="2" s="1"/>
  <c r="X36" i="2" s="1"/>
  <c r="Y36" i="2" s="1"/>
  <c r="Z36" i="2" s="1"/>
  <c r="AA36" i="2" s="1"/>
  <c r="AB36" i="2" s="1"/>
  <c r="AC36" i="2" s="1"/>
  <c r="AD36" i="2" s="1"/>
  <c r="AE36" i="2" s="1"/>
  <c r="AF36" i="2" s="1"/>
  <c r="AG36" i="2" s="1"/>
  <c r="AH36" i="2" s="1"/>
  <c r="AI36" i="2" s="1"/>
  <c r="AJ36" i="2" s="1"/>
  <c r="AK36" i="2" s="1"/>
  <c r="AL36" i="2" s="1"/>
  <c r="AM36" i="2" s="1"/>
  <c r="AN36" i="2" s="1"/>
  <c r="AO36" i="2" s="1"/>
  <c r="AP36" i="2" s="1"/>
  <c r="AQ36" i="2" s="1"/>
  <c r="AR36" i="2" s="1"/>
  <c r="AS36" i="2" s="1"/>
  <c r="AT36" i="2" s="1"/>
  <c r="AU36" i="2" s="1"/>
  <c r="AV36" i="2" s="1"/>
  <c r="AW36" i="2" s="1"/>
  <c r="AX36" i="2" s="1"/>
  <c r="AY36" i="2" s="1"/>
  <c r="AZ36" i="2" s="1"/>
  <c r="X16" i="2"/>
  <c r="C17" i="1" l="1"/>
  <c r="H17" i="1" s="1"/>
  <c r="V71" i="2"/>
  <c r="V76" i="2"/>
  <c r="E17" i="1" s="1"/>
  <c r="BC36" i="2"/>
  <c r="B37" i="2"/>
  <c r="X37" i="2" s="1"/>
  <c r="Y37" i="2" s="1"/>
  <c r="Z37" i="2" s="1"/>
  <c r="AA37" i="2" s="1"/>
  <c r="AB37" i="2" s="1"/>
  <c r="AC37" i="2" s="1"/>
  <c r="AD37" i="2" s="1"/>
  <c r="AE37" i="2" s="1"/>
  <c r="AF37" i="2" s="1"/>
  <c r="AG37" i="2" s="1"/>
  <c r="AH37" i="2" s="1"/>
  <c r="AI37" i="2" s="1"/>
  <c r="AJ37" i="2" s="1"/>
  <c r="AK37" i="2" s="1"/>
  <c r="AL37" i="2" s="1"/>
  <c r="AM37" i="2" s="1"/>
  <c r="AN37" i="2" s="1"/>
  <c r="AO37" i="2" s="1"/>
  <c r="AP37" i="2" s="1"/>
  <c r="AQ37" i="2" s="1"/>
  <c r="AR37" i="2" s="1"/>
  <c r="AS37" i="2" s="1"/>
  <c r="AT37" i="2" s="1"/>
  <c r="AU37" i="2" s="1"/>
  <c r="AV37" i="2" s="1"/>
  <c r="AW37" i="2" s="1"/>
  <c r="AX37" i="2" s="1"/>
  <c r="AY37" i="2" s="1"/>
  <c r="AZ37" i="2" s="1"/>
  <c r="V72" i="2"/>
  <c r="W70" i="2"/>
  <c r="W71" i="2" s="1"/>
  <c r="D17" i="1"/>
  <c r="Y16" i="2"/>
  <c r="X70" i="2" l="1"/>
  <c r="X71" i="2" s="1"/>
  <c r="BC37" i="2"/>
  <c r="B38" i="2"/>
  <c r="Y38" i="2" s="1"/>
  <c r="Z38" i="2" s="1"/>
  <c r="AA38" i="2" s="1"/>
  <c r="AB38" i="2" s="1"/>
  <c r="AC38" i="2" s="1"/>
  <c r="AD38" i="2" s="1"/>
  <c r="AE38" i="2" s="1"/>
  <c r="AF38" i="2" s="1"/>
  <c r="AG38" i="2" s="1"/>
  <c r="AH38" i="2" s="1"/>
  <c r="AI38" i="2" s="1"/>
  <c r="AJ38" i="2" s="1"/>
  <c r="AK38" i="2" s="1"/>
  <c r="AL38" i="2" s="1"/>
  <c r="AM38" i="2" s="1"/>
  <c r="AN38" i="2" s="1"/>
  <c r="AO38" i="2" s="1"/>
  <c r="AP38" i="2" s="1"/>
  <c r="AQ38" i="2" s="1"/>
  <c r="AR38" i="2" s="1"/>
  <c r="AS38" i="2" s="1"/>
  <c r="AT38" i="2" s="1"/>
  <c r="AU38" i="2" s="1"/>
  <c r="AV38" i="2" s="1"/>
  <c r="AW38" i="2" s="1"/>
  <c r="AX38" i="2" s="1"/>
  <c r="AY38" i="2" s="1"/>
  <c r="AZ38" i="2" s="1"/>
  <c r="W72" i="2"/>
  <c r="W76" i="2"/>
  <c r="X76" i="2" s="1"/>
  <c r="Z16" i="2"/>
  <c r="Y70" i="2" l="1"/>
  <c r="X72" i="2"/>
  <c r="BC38" i="2"/>
  <c r="B39" i="2"/>
  <c r="Z39" i="2" s="1"/>
  <c r="AA39" i="2" s="1"/>
  <c r="AB39" i="2" s="1"/>
  <c r="AC39" i="2" s="1"/>
  <c r="AD39" i="2" s="1"/>
  <c r="AE39" i="2" s="1"/>
  <c r="AF39" i="2" s="1"/>
  <c r="AG39" i="2" s="1"/>
  <c r="AH39" i="2" s="1"/>
  <c r="AI39" i="2" s="1"/>
  <c r="AJ39" i="2" s="1"/>
  <c r="AK39" i="2" s="1"/>
  <c r="AL39" i="2" s="1"/>
  <c r="AM39" i="2" s="1"/>
  <c r="AN39" i="2" s="1"/>
  <c r="AO39" i="2" s="1"/>
  <c r="AP39" i="2" s="1"/>
  <c r="AQ39" i="2" s="1"/>
  <c r="AR39" i="2" s="1"/>
  <c r="AS39" i="2" s="1"/>
  <c r="AT39" i="2" s="1"/>
  <c r="AU39" i="2" s="1"/>
  <c r="AV39" i="2" s="1"/>
  <c r="AW39" i="2" s="1"/>
  <c r="AX39" i="2" s="1"/>
  <c r="AY39" i="2" s="1"/>
  <c r="AZ39" i="2" s="1"/>
  <c r="AA16" i="2"/>
  <c r="Y76" i="2" l="1"/>
  <c r="Y71" i="2"/>
  <c r="Y72" i="2"/>
  <c r="Z70" i="2"/>
  <c r="BC39" i="2"/>
  <c r="B40" i="2"/>
  <c r="AA40" i="2" s="1"/>
  <c r="AB40" i="2" s="1"/>
  <c r="AC40" i="2" s="1"/>
  <c r="AD40" i="2" s="1"/>
  <c r="AE40" i="2" s="1"/>
  <c r="AF40" i="2" s="1"/>
  <c r="AG40" i="2" s="1"/>
  <c r="AH40" i="2" s="1"/>
  <c r="AI40" i="2" s="1"/>
  <c r="AJ40" i="2" s="1"/>
  <c r="AK40" i="2" s="1"/>
  <c r="AL40" i="2" s="1"/>
  <c r="AM40" i="2" s="1"/>
  <c r="AN40" i="2" s="1"/>
  <c r="AO40" i="2" s="1"/>
  <c r="AP40" i="2" s="1"/>
  <c r="AQ40" i="2" s="1"/>
  <c r="AR40" i="2" s="1"/>
  <c r="AS40" i="2" s="1"/>
  <c r="AT40" i="2" s="1"/>
  <c r="AU40" i="2" s="1"/>
  <c r="AV40" i="2" s="1"/>
  <c r="AW40" i="2" s="1"/>
  <c r="AX40" i="2" s="1"/>
  <c r="AY40" i="2" s="1"/>
  <c r="AZ40" i="2" s="1"/>
  <c r="AB16" i="2"/>
  <c r="Z76" i="2" l="1"/>
  <c r="Z71" i="2"/>
  <c r="AA70" i="2"/>
  <c r="BC40" i="2"/>
  <c r="B41" i="2"/>
  <c r="AB41" i="2" s="1"/>
  <c r="AC41" i="2" s="1"/>
  <c r="AD41" i="2" s="1"/>
  <c r="AE41" i="2" s="1"/>
  <c r="AF41" i="2" s="1"/>
  <c r="AG41" i="2" s="1"/>
  <c r="AH41" i="2" s="1"/>
  <c r="AI41" i="2" s="1"/>
  <c r="AJ41" i="2" s="1"/>
  <c r="AK41" i="2" s="1"/>
  <c r="AL41" i="2" s="1"/>
  <c r="AM41" i="2" s="1"/>
  <c r="AN41" i="2" s="1"/>
  <c r="AO41" i="2" s="1"/>
  <c r="AP41" i="2" s="1"/>
  <c r="AQ41" i="2" s="1"/>
  <c r="AR41" i="2" s="1"/>
  <c r="AS41" i="2" s="1"/>
  <c r="AT41" i="2" s="1"/>
  <c r="AU41" i="2" s="1"/>
  <c r="AV41" i="2" s="1"/>
  <c r="AW41" i="2" s="1"/>
  <c r="AX41" i="2" s="1"/>
  <c r="AY41" i="2" s="1"/>
  <c r="AZ41" i="2" s="1"/>
  <c r="Z72" i="2"/>
  <c r="AC16" i="2"/>
  <c r="AA76" i="2" l="1"/>
  <c r="AA71" i="2"/>
  <c r="C18" i="1"/>
  <c r="D18" i="1" s="1"/>
  <c r="G18" i="1"/>
  <c r="BC41" i="2"/>
  <c r="AB70" i="2"/>
  <c r="AB71" i="2" s="1"/>
  <c r="AA72" i="2"/>
  <c r="B42" i="2"/>
  <c r="AC42" i="2" s="1"/>
  <c r="AD42" i="2" s="1"/>
  <c r="AE42" i="2" s="1"/>
  <c r="AF42" i="2" s="1"/>
  <c r="AG42" i="2" s="1"/>
  <c r="AH42" i="2" s="1"/>
  <c r="AI42" i="2" s="1"/>
  <c r="AJ42" i="2" s="1"/>
  <c r="AK42" i="2" s="1"/>
  <c r="AL42" i="2" s="1"/>
  <c r="AM42" i="2" s="1"/>
  <c r="AN42" i="2" s="1"/>
  <c r="AO42" i="2" s="1"/>
  <c r="AP42" i="2" s="1"/>
  <c r="AQ42" i="2" s="1"/>
  <c r="AR42" i="2" s="1"/>
  <c r="AS42" i="2" s="1"/>
  <c r="AT42" i="2" s="1"/>
  <c r="AU42" i="2" s="1"/>
  <c r="AV42" i="2" s="1"/>
  <c r="AW42" i="2" s="1"/>
  <c r="AX42" i="2" s="1"/>
  <c r="AY42" i="2" s="1"/>
  <c r="AZ42" i="2" s="1"/>
  <c r="E18" i="1"/>
  <c r="AD16" i="2"/>
  <c r="H18" i="1" l="1"/>
  <c r="AB72" i="2"/>
  <c r="AB76" i="2"/>
  <c r="B43" i="2"/>
  <c r="AD43" i="2" s="1"/>
  <c r="AE43" i="2" s="1"/>
  <c r="AF43" i="2" s="1"/>
  <c r="AG43" i="2" s="1"/>
  <c r="AH43" i="2" s="1"/>
  <c r="AI43" i="2" s="1"/>
  <c r="AJ43" i="2" s="1"/>
  <c r="AK43" i="2" s="1"/>
  <c r="AL43" i="2" s="1"/>
  <c r="AM43" i="2" s="1"/>
  <c r="AN43" i="2" s="1"/>
  <c r="AO43" i="2" s="1"/>
  <c r="AP43" i="2" s="1"/>
  <c r="AQ43" i="2" s="1"/>
  <c r="AR43" i="2" s="1"/>
  <c r="AS43" i="2" s="1"/>
  <c r="AT43" i="2" s="1"/>
  <c r="AU43" i="2" s="1"/>
  <c r="AV43" i="2" s="1"/>
  <c r="AW43" i="2" s="1"/>
  <c r="AX43" i="2" s="1"/>
  <c r="AY43" i="2" s="1"/>
  <c r="AZ43" i="2" s="1"/>
  <c r="BC42" i="2"/>
  <c r="AC70" i="2"/>
  <c r="AC71" i="2" s="1"/>
  <c r="AE16" i="2"/>
  <c r="AD70" i="2" l="1"/>
  <c r="AD71" i="2" s="1"/>
  <c r="BC43" i="2"/>
  <c r="AC72" i="2"/>
  <c r="AC76" i="2"/>
  <c r="B44" i="2"/>
  <c r="AE44" i="2" s="1"/>
  <c r="AF44" i="2" s="1"/>
  <c r="AG44" i="2" s="1"/>
  <c r="AH44" i="2" s="1"/>
  <c r="AI44" i="2" s="1"/>
  <c r="AJ44" i="2" s="1"/>
  <c r="AK44" i="2" s="1"/>
  <c r="AL44" i="2" s="1"/>
  <c r="AM44" i="2" s="1"/>
  <c r="AN44" i="2" s="1"/>
  <c r="AO44" i="2" s="1"/>
  <c r="AP44" i="2" s="1"/>
  <c r="AQ44" i="2" s="1"/>
  <c r="AR44" i="2" s="1"/>
  <c r="AS44" i="2" s="1"/>
  <c r="AT44" i="2" s="1"/>
  <c r="AU44" i="2" s="1"/>
  <c r="AV44" i="2" s="1"/>
  <c r="AW44" i="2" s="1"/>
  <c r="AX44" i="2" s="1"/>
  <c r="AY44" i="2" s="1"/>
  <c r="AZ44" i="2" s="1"/>
  <c r="AF16" i="2"/>
  <c r="AD76" i="2" l="1"/>
  <c r="AD72" i="2"/>
  <c r="AE70" i="2"/>
  <c r="AE71" i="2" s="1"/>
  <c r="B45" i="2"/>
  <c r="AF45" i="2" s="1"/>
  <c r="AG45" i="2" s="1"/>
  <c r="AH45" i="2" s="1"/>
  <c r="AI45" i="2" s="1"/>
  <c r="AJ45" i="2" s="1"/>
  <c r="AK45" i="2" s="1"/>
  <c r="AL45" i="2" s="1"/>
  <c r="AM45" i="2" s="1"/>
  <c r="AN45" i="2" s="1"/>
  <c r="AO45" i="2" s="1"/>
  <c r="AP45" i="2" s="1"/>
  <c r="AQ45" i="2" s="1"/>
  <c r="AR45" i="2" s="1"/>
  <c r="AS45" i="2" s="1"/>
  <c r="AT45" i="2" s="1"/>
  <c r="AU45" i="2" s="1"/>
  <c r="AV45" i="2" s="1"/>
  <c r="AW45" i="2" s="1"/>
  <c r="AX45" i="2" s="1"/>
  <c r="AY45" i="2" s="1"/>
  <c r="AZ45" i="2" s="1"/>
  <c r="BC44" i="2"/>
  <c r="AG16" i="2"/>
  <c r="AE76" i="2" l="1"/>
  <c r="BC45" i="2"/>
  <c r="G19" i="1" s="1"/>
  <c r="AF70" i="2"/>
  <c r="AF71" i="2" s="1"/>
  <c r="B46" i="2"/>
  <c r="AG46" i="2" s="1"/>
  <c r="AH46" i="2" s="1"/>
  <c r="AI46" i="2" s="1"/>
  <c r="AJ46" i="2" s="1"/>
  <c r="AK46" i="2" s="1"/>
  <c r="AL46" i="2" s="1"/>
  <c r="AM46" i="2" s="1"/>
  <c r="AN46" i="2" s="1"/>
  <c r="AO46" i="2" s="1"/>
  <c r="AP46" i="2" s="1"/>
  <c r="AQ46" i="2" s="1"/>
  <c r="AR46" i="2" s="1"/>
  <c r="AS46" i="2" s="1"/>
  <c r="AT46" i="2" s="1"/>
  <c r="AU46" i="2" s="1"/>
  <c r="AV46" i="2" s="1"/>
  <c r="AW46" i="2" s="1"/>
  <c r="AX46" i="2" s="1"/>
  <c r="AY46" i="2" s="1"/>
  <c r="AZ46" i="2" s="1"/>
  <c r="AE72" i="2"/>
  <c r="AH16" i="2"/>
  <c r="AF72" i="2" l="1"/>
  <c r="AF76" i="2"/>
  <c r="E19" i="1" s="1"/>
  <c r="C19" i="1"/>
  <c r="D19" i="1" s="1"/>
  <c r="BC46" i="2"/>
  <c r="AG70" i="2"/>
  <c r="AG71" i="2" s="1"/>
  <c r="B47" i="2"/>
  <c r="AH47" i="2" s="1"/>
  <c r="AI47" i="2" s="1"/>
  <c r="AJ47" i="2" s="1"/>
  <c r="AK47" i="2" s="1"/>
  <c r="AL47" i="2" s="1"/>
  <c r="AM47" i="2" s="1"/>
  <c r="AN47" i="2" s="1"/>
  <c r="AO47" i="2" s="1"/>
  <c r="AP47" i="2" s="1"/>
  <c r="AQ47" i="2" s="1"/>
  <c r="AR47" i="2" s="1"/>
  <c r="AS47" i="2" s="1"/>
  <c r="AT47" i="2" s="1"/>
  <c r="AU47" i="2" s="1"/>
  <c r="AV47" i="2" s="1"/>
  <c r="AW47" i="2" s="1"/>
  <c r="AX47" i="2" s="1"/>
  <c r="AY47" i="2" s="1"/>
  <c r="AZ47" i="2" s="1"/>
  <c r="AI16" i="2"/>
  <c r="AH70" i="2" l="1"/>
  <c r="AH71" i="2" s="1"/>
  <c r="H19" i="1"/>
  <c r="AG72" i="2"/>
  <c r="B48" i="2"/>
  <c r="AI48" i="2" s="1"/>
  <c r="AJ48" i="2" s="1"/>
  <c r="AK48" i="2" s="1"/>
  <c r="AL48" i="2" s="1"/>
  <c r="AM48" i="2" s="1"/>
  <c r="AN48" i="2" s="1"/>
  <c r="AO48" i="2" s="1"/>
  <c r="AP48" i="2" s="1"/>
  <c r="AQ48" i="2" s="1"/>
  <c r="AR48" i="2" s="1"/>
  <c r="AS48" i="2" s="1"/>
  <c r="AT48" i="2" s="1"/>
  <c r="AU48" i="2" s="1"/>
  <c r="AV48" i="2" s="1"/>
  <c r="AW48" i="2" s="1"/>
  <c r="AX48" i="2" s="1"/>
  <c r="AY48" i="2" s="1"/>
  <c r="AZ48" i="2" s="1"/>
  <c r="AG76" i="2"/>
  <c r="BC47" i="2"/>
  <c r="AJ16" i="2"/>
  <c r="AH76" i="2" l="1"/>
  <c r="B49" i="2"/>
  <c r="AJ49" i="2" s="1"/>
  <c r="AK49" i="2" s="1"/>
  <c r="AL49" i="2" s="1"/>
  <c r="AM49" i="2" s="1"/>
  <c r="AN49" i="2" s="1"/>
  <c r="AO49" i="2" s="1"/>
  <c r="AP49" i="2" s="1"/>
  <c r="AQ49" i="2" s="1"/>
  <c r="AR49" i="2" s="1"/>
  <c r="AS49" i="2" s="1"/>
  <c r="AT49" i="2" s="1"/>
  <c r="AU49" i="2" s="1"/>
  <c r="AV49" i="2" s="1"/>
  <c r="AW49" i="2" s="1"/>
  <c r="AX49" i="2" s="1"/>
  <c r="AY49" i="2" s="1"/>
  <c r="AZ49" i="2" s="1"/>
  <c r="AI70" i="2"/>
  <c r="AI71" i="2" s="1"/>
  <c r="BC48" i="2"/>
  <c r="AH72" i="2"/>
  <c r="AK16" i="2"/>
  <c r="BC49" i="2" l="1"/>
  <c r="AI72" i="2"/>
  <c r="AI76" i="2"/>
  <c r="AJ70" i="2"/>
  <c r="AJ71" i="2" s="1"/>
  <c r="B50" i="2"/>
  <c r="AL16" i="2"/>
  <c r="AJ72" i="2" l="1"/>
  <c r="AJ76" i="2"/>
  <c r="AK50" i="2"/>
  <c r="BC50" i="2"/>
  <c r="AM16" i="2"/>
  <c r="G20" i="1" l="1"/>
  <c r="AL50" i="2"/>
  <c r="B51" i="2"/>
  <c r="AL51" i="2" s="1"/>
  <c r="AM51" i="2" s="1"/>
  <c r="AN51" i="2" s="1"/>
  <c r="AO51" i="2" s="1"/>
  <c r="AP51" i="2" s="1"/>
  <c r="AQ51" i="2" s="1"/>
  <c r="AR51" i="2" s="1"/>
  <c r="AS51" i="2" s="1"/>
  <c r="AT51" i="2" s="1"/>
  <c r="AU51" i="2" s="1"/>
  <c r="AV51" i="2" s="1"/>
  <c r="AW51" i="2" s="1"/>
  <c r="AX51" i="2" s="1"/>
  <c r="AY51" i="2" s="1"/>
  <c r="AZ51" i="2" s="1"/>
  <c r="AK70" i="2"/>
  <c r="AK71" i="2" s="1"/>
  <c r="AN16" i="2"/>
  <c r="BC51" i="2" l="1"/>
  <c r="AM50" i="2"/>
  <c r="AL70" i="2"/>
  <c r="AL71" i="2" s="1"/>
  <c r="B52" i="2"/>
  <c r="AM52" i="2" s="1"/>
  <c r="AN52" i="2" s="1"/>
  <c r="AO52" i="2" s="1"/>
  <c r="AP52" i="2" s="1"/>
  <c r="AQ52" i="2" s="1"/>
  <c r="AR52" i="2" s="1"/>
  <c r="AS52" i="2" s="1"/>
  <c r="AT52" i="2" s="1"/>
  <c r="AU52" i="2" s="1"/>
  <c r="AV52" i="2" s="1"/>
  <c r="AW52" i="2" s="1"/>
  <c r="AX52" i="2" s="1"/>
  <c r="AY52" i="2" s="1"/>
  <c r="AZ52" i="2" s="1"/>
  <c r="C20" i="1"/>
  <c r="AK76" i="2"/>
  <c r="AK72" i="2"/>
  <c r="AO16" i="2"/>
  <c r="AL72" i="2" l="1"/>
  <c r="BC52" i="2"/>
  <c r="AL76" i="2"/>
  <c r="E20" i="1"/>
  <c r="AN50" i="2"/>
  <c r="B53" i="2"/>
  <c r="AN53" i="2" s="1"/>
  <c r="AO53" i="2" s="1"/>
  <c r="AP53" i="2" s="1"/>
  <c r="AQ53" i="2" s="1"/>
  <c r="AR53" i="2" s="1"/>
  <c r="AS53" i="2" s="1"/>
  <c r="AT53" i="2" s="1"/>
  <c r="AU53" i="2" s="1"/>
  <c r="AV53" i="2" s="1"/>
  <c r="AW53" i="2" s="1"/>
  <c r="AX53" i="2" s="1"/>
  <c r="AY53" i="2" s="1"/>
  <c r="AZ53" i="2" s="1"/>
  <c r="AM70" i="2"/>
  <c r="AM71" i="2" s="1"/>
  <c r="D20" i="1"/>
  <c r="H20" i="1"/>
  <c r="AP16" i="2"/>
  <c r="AM72" i="2" l="1"/>
  <c r="AO50" i="2"/>
  <c r="B54" i="2"/>
  <c r="AO54" i="2" s="1"/>
  <c r="AP54" i="2" s="1"/>
  <c r="AQ54" i="2" s="1"/>
  <c r="AR54" i="2" s="1"/>
  <c r="AS54" i="2" s="1"/>
  <c r="AT54" i="2" s="1"/>
  <c r="AU54" i="2" s="1"/>
  <c r="AV54" i="2" s="1"/>
  <c r="AW54" i="2" s="1"/>
  <c r="AX54" i="2" s="1"/>
  <c r="AY54" i="2" s="1"/>
  <c r="AZ54" i="2" s="1"/>
  <c r="AN70" i="2"/>
  <c r="AN71" i="2" s="1"/>
  <c r="AM76" i="2"/>
  <c r="BC53" i="2"/>
  <c r="AQ16" i="2"/>
  <c r="AN72" i="2" l="1"/>
  <c r="BC54" i="2"/>
  <c r="AP50" i="2"/>
  <c r="B55" i="2"/>
  <c r="AP55" i="2" s="1"/>
  <c r="AQ55" i="2" s="1"/>
  <c r="AR55" i="2" s="1"/>
  <c r="AS55" i="2" s="1"/>
  <c r="AT55" i="2" s="1"/>
  <c r="AU55" i="2" s="1"/>
  <c r="AV55" i="2" s="1"/>
  <c r="AW55" i="2" s="1"/>
  <c r="AX55" i="2" s="1"/>
  <c r="AY55" i="2" s="1"/>
  <c r="AZ55" i="2" s="1"/>
  <c r="AO70" i="2"/>
  <c r="AO71" i="2" s="1"/>
  <c r="AN76" i="2"/>
  <c r="AR16" i="2"/>
  <c r="AO72" i="2" l="1"/>
  <c r="AO76" i="2"/>
  <c r="AQ50" i="2"/>
  <c r="B56" i="2"/>
  <c r="AQ56" i="2" s="1"/>
  <c r="AR56" i="2" s="1"/>
  <c r="AS56" i="2" s="1"/>
  <c r="AT56" i="2" s="1"/>
  <c r="AU56" i="2" s="1"/>
  <c r="AV56" i="2" s="1"/>
  <c r="AW56" i="2" s="1"/>
  <c r="AX56" i="2" s="1"/>
  <c r="AY56" i="2" s="1"/>
  <c r="AZ56" i="2" s="1"/>
  <c r="AP70" i="2"/>
  <c r="AP71" i="2" s="1"/>
  <c r="BC55" i="2"/>
  <c r="AS16" i="2"/>
  <c r="AR50" i="2" l="1"/>
  <c r="B57" i="2"/>
  <c r="AR57" i="2" s="1"/>
  <c r="AS57" i="2" s="1"/>
  <c r="AT57" i="2" s="1"/>
  <c r="AU57" i="2" s="1"/>
  <c r="AV57" i="2" s="1"/>
  <c r="AW57" i="2" s="1"/>
  <c r="AX57" i="2" s="1"/>
  <c r="AY57" i="2" s="1"/>
  <c r="AZ57" i="2" s="1"/>
  <c r="AQ70" i="2"/>
  <c r="AQ71" i="2" s="1"/>
  <c r="G21" i="1"/>
  <c r="BC56" i="2"/>
  <c r="AP76" i="2"/>
  <c r="AP72" i="2"/>
  <c r="C21" i="1"/>
  <c r="AT16" i="2"/>
  <c r="AQ72" i="2" l="1"/>
  <c r="AQ76" i="2"/>
  <c r="E21" i="1"/>
  <c r="D21" i="1"/>
  <c r="H21" i="1"/>
  <c r="BC57" i="2"/>
  <c r="AS50" i="2"/>
  <c r="B58" i="2"/>
  <c r="AS58" i="2" s="1"/>
  <c r="AT58" i="2" s="1"/>
  <c r="AU58" i="2" s="1"/>
  <c r="AV58" i="2" s="1"/>
  <c r="AW58" i="2" s="1"/>
  <c r="AX58" i="2" s="1"/>
  <c r="AY58" i="2" s="1"/>
  <c r="AZ58" i="2" s="1"/>
  <c r="AR70" i="2"/>
  <c r="AR71" i="2" s="1"/>
  <c r="AU16" i="2"/>
  <c r="AR72" i="2" l="1"/>
  <c r="AT50" i="2"/>
  <c r="AS70" i="2"/>
  <c r="AS71" i="2" s="1"/>
  <c r="B59" i="2"/>
  <c r="AT59" i="2" s="1"/>
  <c r="AU59" i="2" s="1"/>
  <c r="AV59" i="2" s="1"/>
  <c r="AW59" i="2" s="1"/>
  <c r="AX59" i="2" s="1"/>
  <c r="AY59" i="2" s="1"/>
  <c r="AZ59" i="2" s="1"/>
  <c r="BC58" i="2"/>
  <c r="AR76" i="2"/>
  <c r="AV16" i="2"/>
  <c r="AS72" i="2" l="1"/>
  <c r="AS76" i="2"/>
  <c r="AU50" i="2"/>
  <c r="B60" i="2"/>
  <c r="AU60" i="2" s="1"/>
  <c r="AV60" i="2" s="1"/>
  <c r="AW60" i="2" s="1"/>
  <c r="AX60" i="2" s="1"/>
  <c r="AY60" i="2" s="1"/>
  <c r="AZ60" i="2" s="1"/>
  <c r="AT70" i="2"/>
  <c r="AT71" i="2" s="1"/>
  <c r="BC59" i="2"/>
  <c r="AW16" i="2"/>
  <c r="AT72" i="2" l="1"/>
  <c r="BC60" i="2"/>
  <c r="AV50" i="2"/>
  <c r="B61" i="2"/>
  <c r="AV61" i="2" s="1"/>
  <c r="AW61" i="2" s="1"/>
  <c r="AX61" i="2" s="1"/>
  <c r="AY61" i="2" s="1"/>
  <c r="AZ61" i="2" s="1"/>
  <c r="AU70" i="2"/>
  <c r="AU71" i="2" s="1"/>
  <c r="AT76" i="2"/>
  <c r="AX16" i="2"/>
  <c r="AW50" i="2" l="1"/>
  <c r="B62" i="2"/>
  <c r="AW62" i="2" s="1"/>
  <c r="AX62" i="2" s="1"/>
  <c r="AY62" i="2" s="1"/>
  <c r="AZ62" i="2" s="1"/>
  <c r="AV70" i="2"/>
  <c r="AV71" i="2" s="1"/>
  <c r="AU76" i="2"/>
  <c r="G22" i="1"/>
  <c r="BC61" i="2"/>
  <c r="AU72" i="2"/>
  <c r="C22" i="1"/>
  <c r="AY16" i="2"/>
  <c r="AV72" i="2" l="1"/>
  <c r="BC62" i="2"/>
  <c r="AV76" i="2"/>
  <c r="E22" i="1"/>
  <c r="D22" i="1"/>
  <c r="H22" i="1"/>
  <c r="AX50" i="2"/>
  <c r="B63" i="2"/>
  <c r="AX63" i="2" s="1"/>
  <c r="AY63" i="2" s="1"/>
  <c r="AZ63" i="2" s="1"/>
  <c r="AW70" i="2"/>
  <c r="AW71" i="2" s="1"/>
  <c r="AZ16" i="2"/>
  <c r="AW72" i="2" l="1"/>
  <c r="BC63" i="2"/>
  <c r="AY50" i="2"/>
  <c r="AX70" i="2"/>
  <c r="AX71" i="2" s="1"/>
  <c r="B64" i="2"/>
  <c r="AY64" i="2" s="1"/>
  <c r="AZ64" i="2" s="1"/>
  <c r="AW76" i="2"/>
  <c r="AX72" i="2" l="1"/>
  <c r="AZ50" i="2"/>
  <c r="B65" i="2"/>
  <c r="AZ65" i="2" s="1"/>
  <c r="AY70" i="2"/>
  <c r="AY71" i="2" s="1"/>
  <c r="AX76" i="2"/>
  <c r="BC64" i="2"/>
  <c r="AY72" i="2" l="1"/>
  <c r="AY76" i="2"/>
  <c r="BC65" i="2"/>
  <c r="G23" i="1" s="1"/>
  <c r="AZ70" i="2"/>
  <c r="AZ71" i="2" s="1"/>
  <c r="B66" i="2"/>
  <c r="BC66" i="2" l="1"/>
  <c r="C23" i="1"/>
  <c r="AZ72" i="2"/>
  <c r="AZ76" i="2"/>
  <c r="E23" i="1" s="1"/>
  <c r="H23" i="1" l="1"/>
  <c r="D23" i="1"/>
</calcChain>
</file>

<file path=xl/comments1.xml><?xml version="1.0" encoding="utf-8"?>
<comments xmlns="http://schemas.openxmlformats.org/spreadsheetml/2006/main">
  <authors>
    <author>PC</author>
  </authors>
  <commentList>
    <comment ref="B6" authorId="0">
      <text>
        <r>
          <rPr>
            <sz val="9"/>
            <color indexed="81"/>
            <rFont val="Tahoma"/>
            <family val="2"/>
          </rPr>
          <t xml:space="preserve">Bruttodividendenrendite
</t>
        </r>
      </text>
    </comment>
    <comment ref="C12" authorId="0">
      <text>
        <r>
          <rPr>
            <sz val="9"/>
            <color indexed="81"/>
            <rFont val="Tahoma"/>
            <family val="2"/>
          </rPr>
          <t xml:space="preserve">
Der jährliche Ertrag ist der Gewinn, der im abgelaufenen Jahr erzielt wurde, wenn die Dividende unter gleichen Bedingungen reinvestiert wird.
</t>
        </r>
      </text>
    </comment>
    <comment ref="D12" authorId="0">
      <text>
        <r>
          <rPr>
            <sz val="9"/>
            <color indexed="81"/>
            <rFont val="Tahoma"/>
            <family val="2"/>
          </rPr>
          <t xml:space="preserve">
Der monatliche Ertrag, der im Laufe des Jahres erzielt wurde.</t>
        </r>
      </text>
    </comment>
    <comment ref="E12" authorId="0">
      <text>
        <r>
          <rPr>
            <sz val="9"/>
            <color indexed="81"/>
            <rFont val="Tahoma"/>
            <family val="2"/>
          </rPr>
          <t xml:space="preserve">
Alle Erträge über den gesamten Investitionszeitraum bei Reinvestition.
</t>
        </r>
      </text>
    </comment>
    <comment ref="F12" authorId="0">
      <text>
        <r>
          <rPr>
            <sz val="9"/>
            <color indexed="81"/>
            <rFont val="Tahoma"/>
            <family val="2"/>
          </rPr>
          <t xml:space="preserve">Das Startkapital und alle gesparten Erträge
</t>
        </r>
      </text>
    </comment>
    <comment ref="G12" authorId="0">
      <text>
        <r>
          <rPr>
            <sz val="9"/>
            <color indexed="81"/>
            <rFont val="Tahoma"/>
            <family val="2"/>
          </rPr>
          <t xml:space="preserve">
Die Summe des gesparten Kapitals und die wieder angelegten Erträge wie Dividenden, Zinsen etc.</t>
        </r>
      </text>
    </comment>
    <comment ref="H12" authorId="0">
      <text>
        <r>
          <rPr>
            <sz val="9"/>
            <color indexed="81"/>
            <rFont val="Tahoma"/>
            <family val="2"/>
          </rPr>
          <t xml:space="preserve">Die Rendite der aktuellen Erlöse bezogen auf das gesamte investierte Kapital
</t>
        </r>
      </text>
    </comment>
    <comment ref="I12" authorId="0">
      <text>
        <r>
          <rPr>
            <sz val="9"/>
            <color indexed="81"/>
            <rFont val="Tahoma"/>
            <family val="2"/>
          </rPr>
          <t>Die Renditeentwicklung auf das Startkapital</t>
        </r>
      </text>
    </comment>
    <comment ref="J12" authorId="0">
      <text>
        <r>
          <rPr>
            <sz val="9"/>
            <color indexed="81"/>
            <rFont val="Tahoma"/>
            <family val="2"/>
          </rPr>
          <t xml:space="preserve">
Der Ertrag, der die Erstanlage nach X Jahren bietet, ohne die Dividenden wieder anzulegen.</t>
        </r>
      </text>
    </comment>
  </commentList>
</comments>
</file>

<file path=xl/comments2.xml><?xml version="1.0" encoding="utf-8"?>
<comments xmlns="http://schemas.openxmlformats.org/spreadsheetml/2006/main">
  <authors>
    <author>PC</author>
  </authors>
  <commentList>
    <comment ref="BB15" authorId="0">
      <text>
        <r>
          <rPr>
            <sz val="9"/>
            <color indexed="81"/>
            <rFont val="Tahoma"/>
            <family val="2"/>
          </rPr>
          <t xml:space="preserve">
Nur eigene Sparleistung
</t>
        </r>
      </text>
    </comment>
    <comment ref="BC15" authorId="0">
      <text>
        <r>
          <rPr>
            <sz val="9"/>
            <color indexed="81"/>
            <rFont val="Tahoma"/>
            <family val="2"/>
          </rPr>
          <t xml:space="preserve">
Sparleistung + Dividende
</t>
        </r>
      </text>
    </comment>
  </commentList>
</comments>
</file>

<file path=xl/sharedStrings.xml><?xml version="1.0" encoding="utf-8"?>
<sst xmlns="http://schemas.openxmlformats.org/spreadsheetml/2006/main" count="58" uniqueCount="54">
  <si>
    <t>Vorbemerkung</t>
  </si>
  <si>
    <t>Startkapital</t>
  </si>
  <si>
    <t>mtl. Sparrate</t>
  </si>
  <si>
    <t>www.Rente-mit-Dividende.de</t>
  </si>
  <si>
    <t>Dateidownload von:</t>
  </si>
  <si>
    <t>Mit Hilfe der Tabelle soll eine theoretische Kapitalentwicklung  dargestellt werden, um eine zumindest langfristige Grobplanung zu ermöglichen.</t>
  </si>
  <si>
    <t>Version</t>
  </si>
  <si>
    <t>bei Bedarf an eigene Bedürfnisse anpassen kann. Das Kapital der Dividenden und die monatliche Sparrate wird angesammelt und im Folgejahr neu angelegt.</t>
  </si>
  <si>
    <t>Änderungen</t>
  </si>
  <si>
    <t>Erstellung der Datei</t>
  </si>
  <si>
    <t>Kontakt</t>
  </si>
  <si>
    <t>Für Fehlermeldungen, Verbesserungsvorschläge bitte eine Mail an:</t>
  </si>
  <si>
    <t>info@rente-mit-dividende.de</t>
  </si>
  <si>
    <t>Disclaimer</t>
  </si>
  <si>
    <t>Für die Richtigkeit der Formeln, der Ergebnisse und evtl. daraus folgende Kapitalmaßnahmen wird keine Verantwortung übernommen.</t>
  </si>
  <si>
    <t>Ertrag nach Jahren</t>
  </si>
  <si>
    <t>Jahre</t>
  </si>
  <si>
    <t>Eingezahltes Kapital</t>
  </si>
  <si>
    <t>Jährlicher Ertrag</t>
  </si>
  <si>
    <t>Gesamtertrag</t>
  </si>
  <si>
    <t>Die Formeln im Bereich Berechnungen sind bewusst einfach gehalten, damit der weniger bewanderte Nutzer diese leichter nachvollziehen und</t>
  </si>
  <si>
    <t>Eingabe</t>
  </si>
  <si>
    <t>Div.-Rendite</t>
  </si>
  <si>
    <t>Div.-Steigerung</t>
  </si>
  <si>
    <t>Die jährliche Steigerung der Dividende wird ebenfalls in % eingegeben. Die Ergebnisse werden netto - also nach Steuer - ausgegeben.</t>
  </si>
  <si>
    <t>Die Dividendenrendite bei Kauf wird brutto in % eingegeben, die Steuer 25% + Soli 5,5% werden automatisch abgezogen. Ein möglicher Freibetrag ist nicht berücksichtigt.</t>
  </si>
  <si>
    <t>Hier keine Eingaben erforderlich!</t>
  </si>
  <si>
    <t>Sparrate mtl.</t>
  </si>
  <si>
    <t>Sparrate jährl.</t>
  </si>
  <si>
    <t>Rendite brutto</t>
  </si>
  <si>
    <t>Steuer 25%</t>
  </si>
  <si>
    <t>Soli 5,5%</t>
  </si>
  <si>
    <t>Rendite netto</t>
  </si>
  <si>
    <t>Neuanlage</t>
  </si>
  <si>
    <t>Steigerung</t>
  </si>
  <si>
    <t>Jahr</t>
  </si>
  <si>
    <t>Ende Jahr</t>
  </si>
  <si>
    <t>Gespart</t>
  </si>
  <si>
    <t>Inv. gesamt</t>
  </si>
  <si>
    <t>Rendite Erstanlage</t>
  </si>
  <si>
    <t>Gesamtes inv. Kapital</t>
  </si>
  <si>
    <t>mtl. Ertrag</t>
  </si>
  <si>
    <t>Dividendeneinnahme/Jahr</t>
  </si>
  <si>
    <t>Gesamtrendite %</t>
  </si>
  <si>
    <t>Rendite Erstanlage %</t>
  </si>
  <si>
    <t xml:space="preserve"> €</t>
  </si>
  <si>
    <t xml:space="preserve"> %</t>
  </si>
  <si>
    <t>Ergebnisse netto</t>
  </si>
  <si>
    <t>Ertrag ohne Wiederanlage</t>
  </si>
  <si>
    <t>zumal niemand weiß, was nächste Woche ist.</t>
  </si>
  <si>
    <t xml:space="preserve">Ich habe die Berechnungen auf 50 Jahre ausgelegt, um den Zinseszins-Effekt besser zu dokumentieren. Realistisch sollte der Bereich 15 bis 25 Jahre in Betracht gezogen werden, </t>
  </si>
  <si>
    <t>Durchschn. Rendite gesamt</t>
  </si>
  <si>
    <t>Dividendeneinnahme/Monat</t>
  </si>
  <si>
    <t>Stand: September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</si>
</sst>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5" fillId="0" borderId="0" xfId="1"/>
    <xf numFmtId="0" fontId="6" fillId="0" borderId="0" xfId="0" applyFont="1"/>
    <xf numFmtId="17" fontId="0" fillId="0" borderId="0" xfId="0" applyNumberFormat="1"/>
    <xf numFmtId="14" fontId="0" fillId="0" borderId="0" xfId="0" applyNumberFormat="1" applyAlignment="1">
      <alignment horizontal="left"/>
    </xf>
    <xf numFmtId="17" fontId="2" fillId="0" borderId="0" xfId="0" applyNumberFormat="1" applyFont="1"/>
    <xf numFmtId="4" fontId="0" fillId="0" borderId="0" xfId="0" applyNumberFormat="1"/>
    <xf numFmtId="4" fontId="7" fillId="0" borderId="0" xfId="0" applyNumberFormat="1" applyFont="1"/>
    <xf numFmtId="3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 horizontal="left"/>
    </xf>
    <xf numFmtId="3" fontId="0" fillId="0" borderId="0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4" fontId="0" fillId="0" borderId="6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" fontId="0" fillId="0" borderId="7" xfId="0" applyNumberFormat="1" applyBorder="1" applyAlignment="1">
      <alignment horizontal="center"/>
    </xf>
    <xf numFmtId="4" fontId="0" fillId="0" borderId="8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4" fontId="0" fillId="0" borderId="9" xfId="0" applyNumberFormat="1" applyBorder="1" applyAlignment="1">
      <alignment horizontal="center"/>
    </xf>
    <xf numFmtId="3" fontId="0" fillId="0" borderId="0" xfId="0" applyNumberFormat="1" applyAlignment="1">
      <alignment horizontal="left"/>
    </xf>
    <xf numFmtId="0" fontId="4" fillId="4" borderId="0" xfId="0" applyFont="1" applyFill="1"/>
    <xf numFmtId="0" fontId="1" fillId="4" borderId="0" xfId="0" applyFont="1" applyFill="1"/>
    <xf numFmtId="0" fontId="2" fillId="4" borderId="0" xfId="0" applyFont="1" applyFill="1"/>
    <xf numFmtId="4" fontId="2" fillId="4" borderId="0" xfId="0" applyNumberFormat="1" applyFont="1" applyFill="1"/>
    <xf numFmtId="0" fontId="2" fillId="4" borderId="0" xfId="0" applyFont="1" applyFill="1" applyAlignment="1">
      <alignment horizontal="center"/>
    </xf>
    <xf numFmtId="0" fontId="2" fillId="4" borderId="6" xfId="0" applyFont="1" applyFill="1" applyBorder="1" applyAlignment="1">
      <alignment horizontal="center"/>
    </xf>
    <xf numFmtId="4" fontId="2" fillId="4" borderId="13" xfId="0" applyNumberFormat="1" applyFont="1" applyFill="1" applyBorder="1" applyAlignment="1">
      <alignment horizontal="right" indent="4"/>
    </xf>
    <xf numFmtId="4" fontId="2" fillId="4" borderId="0" xfId="0" applyNumberFormat="1" applyFont="1" applyFill="1" applyBorder="1" applyAlignment="1">
      <alignment horizontal="right" indent="4"/>
    </xf>
    <xf numFmtId="0" fontId="0" fillId="4" borderId="0" xfId="0" applyFill="1"/>
    <xf numFmtId="0" fontId="2" fillId="5" borderId="1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2" fillId="5" borderId="3" xfId="0" applyFont="1" applyFill="1" applyBorder="1"/>
    <xf numFmtId="0" fontId="2" fillId="5" borderId="6" xfId="0" applyFont="1" applyFill="1" applyBorder="1"/>
    <xf numFmtId="0" fontId="2" fillId="5" borderId="8" xfId="0" applyFont="1" applyFill="1" applyBorder="1"/>
    <xf numFmtId="0" fontId="2" fillId="2" borderId="6" xfId="0" applyFont="1" applyFill="1" applyBorder="1" applyAlignment="1">
      <alignment horizontal="center"/>
    </xf>
    <xf numFmtId="4" fontId="2" fillId="2" borderId="13" xfId="0" applyNumberFormat="1" applyFont="1" applyFill="1" applyBorder="1" applyAlignment="1">
      <alignment horizontal="right" indent="4"/>
    </xf>
    <xf numFmtId="4" fontId="2" fillId="2" borderId="0" xfId="0" applyNumberFormat="1" applyFont="1" applyFill="1" applyBorder="1" applyAlignment="1">
      <alignment horizontal="right" indent="4"/>
    </xf>
    <xf numFmtId="4" fontId="2" fillId="2" borderId="13" xfId="0" applyNumberFormat="1" applyFont="1" applyFill="1" applyBorder="1" applyAlignment="1">
      <alignment horizontal="right" indent="7"/>
    </xf>
    <xf numFmtId="0" fontId="2" fillId="3" borderId="6" xfId="0" applyFont="1" applyFill="1" applyBorder="1" applyAlignment="1">
      <alignment horizontal="center"/>
    </xf>
    <xf numFmtId="4" fontId="2" fillId="3" borderId="13" xfId="0" applyNumberFormat="1" applyFont="1" applyFill="1" applyBorder="1" applyAlignment="1">
      <alignment horizontal="right" indent="4"/>
    </xf>
    <xf numFmtId="4" fontId="2" fillId="3" borderId="0" xfId="0" applyNumberFormat="1" applyFont="1" applyFill="1" applyBorder="1" applyAlignment="1">
      <alignment horizontal="right" indent="4"/>
    </xf>
    <xf numFmtId="4" fontId="2" fillId="3" borderId="13" xfId="0" applyNumberFormat="1" applyFont="1" applyFill="1" applyBorder="1" applyAlignment="1">
      <alignment horizontal="right" indent="7"/>
    </xf>
    <xf numFmtId="0" fontId="2" fillId="3" borderId="8" xfId="0" applyFont="1" applyFill="1" applyBorder="1" applyAlignment="1">
      <alignment horizontal="center"/>
    </xf>
    <xf numFmtId="4" fontId="2" fillId="3" borderId="14" xfId="0" applyNumberFormat="1" applyFont="1" applyFill="1" applyBorder="1" applyAlignment="1">
      <alignment horizontal="right" indent="4"/>
    </xf>
    <xf numFmtId="4" fontId="2" fillId="3" borderId="1" xfId="0" applyNumberFormat="1" applyFont="1" applyFill="1" applyBorder="1" applyAlignment="1">
      <alignment horizontal="right" indent="4"/>
    </xf>
    <xf numFmtId="4" fontId="2" fillId="3" borderId="14" xfId="0" applyNumberFormat="1" applyFont="1" applyFill="1" applyBorder="1" applyAlignment="1">
      <alignment horizontal="right" indent="7"/>
    </xf>
    <xf numFmtId="4" fontId="2" fillId="3" borderId="5" xfId="0" applyNumberFormat="1" applyFont="1" applyFill="1" applyBorder="1"/>
    <xf numFmtId="4" fontId="2" fillId="3" borderId="7" xfId="0" applyNumberFormat="1" applyFont="1" applyFill="1" applyBorder="1"/>
    <xf numFmtId="4" fontId="2" fillId="3" borderId="9" xfId="0" applyNumberFormat="1" applyFont="1" applyFill="1" applyBorder="1"/>
    <xf numFmtId="4" fontId="2" fillId="3" borderId="13" xfId="0" applyNumberFormat="1" applyFont="1" applyFill="1" applyBorder="1" applyAlignment="1">
      <alignment horizontal="right" indent="6"/>
    </xf>
    <xf numFmtId="4" fontId="2" fillId="2" borderId="13" xfId="0" applyNumberFormat="1" applyFont="1" applyFill="1" applyBorder="1" applyAlignment="1">
      <alignment horizontal="right" indent="6"/>
    </xf>
    <xf numFmtId="4" fontId="2" fillId="4" borderId="13" xfId="0" applyNumberFormat="1" applyFont="1" applyFill="1" applyBorder="1" applyAlignment="1">
      <alignment horizontal="right" indent="6"/>
    </xf>
    <xf numFmtId="4" fontId="2" fillId="3" borderId="14" xfId="0" applyNumberFormat="1" applyFont="1" applyFill="1" applyBorder="1" applyAlignment="1">
      <alignment horizontal="right" indent="6"/>
    </xf>
    <xf numFmtId="4" fontId="2" fillId="3" borderId="7" xfId="0" applyNumberFormat="1" applyFont="1" applyFill="1" applyBorder="1" applyAlignment="1">
      <alignment horizontal="right" indent="5"/>
    </xf>
    <xf numFmtId="4" fontId="2" fillId="2" borderId="7" xfId="0" applyNumberFormat="1" applyFont="1" applyFill="1" applyBorder="1" applyAlignment="1">
      <alignment horizontal="right" indent="5"/>
    </xf>
    <xf numFmtId="4" fontId="2" fillId="4" borderId="7" xfId="0" applyNumberFormat="1" applyFont="1" applyFill="1" applyBorder="1" applyAlignment="1">
      <alignment horizontal="right" indent="5"/>
    </xf>
    <xf numFmtId="4" fontId="2" fillId="3" borderId="9" xfId="0" applyNumberFormat="1" applyFont="1" applyFill="1" applyBorder="1" applyAlignment="1">
      <alignment horizontal="right" indent="5"/>
    </xf>
    <xf numFmtId="4" fontId="2" fillId="3" borderId="15" xfId="0" applyNumberFormat="1" applyFont="1" applyFill="1" applyBorder="1" applyAlignment="1">
      <alignment horizontal="right" indent="7"/>
    </xf>
    <xf numFmtId="4" fontId="2" fillId="3" borderId="15" xfId="0" applyNumberFormat="1" applyFont="1" applyFill="1" applyBorder="1" applyAlignment="1">
      <alignment horizontal="right" indent="2"/>
    </xf>
    <xf numFmtId="4" fontId="2" fillId="3" borderId="13" xfId="0" applyNumberFormat="1" applyFont="1" applyFill="1" applyBorder="1" applyAlignment="1">
      <alignment horizontal="right" indent="2"/>
    </xf>
    <xf numFmtId="4" fontId="2" fillId="3" borderId="14" xfId="0" applyNumberFormat="1" applyFont="1" applyFill="1" applyBorder="1" applyAlignment="1">
      <alignment horizontal="right" indent="2"/>
    </xf>
  </cellXfs>
  <cellStyles count="2">
    <cellStyle name="Hyper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/>
              <a:t>E</a:t>
            </a:r>
            <a:r>
              <a:rPr lang="de-DE" sz="1400" baseline="0"/>
              <a:t>ntwicklung der Ersttanlage über 25 Jahre ohne Reinvestition der Dividende  (Spalte J)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Berechnungen!$C$16:$AA$16</c:f>
              <c:numCache>
                <c:formatCode>#,##0.00</c:formatCode>
                <c:ptCount val="25"/>
                <c:pt idx="0">
                  <c:v>37.548749999999998</c:v>
                </c:pt>
                <c:pt idx="1">
                  <c:v>41.303625000000004</c:v>
                </c:pt>
                <c:pt idx="2">
                  <c:v>45.433987500000008</c:v>
                </c:pt>
                <c:pt idx="3">
                  <c:v>49.977386250000009</c:v>
                </c:pt>
                <c:pt idx="4">
                  <c:v>54.975124875000013</c:v>
                </c:pt>
                <c:pt idx="5">
                  <c:v>60.472637362500016</c:v>
                </c:pt>
                <c:pt idx="6">
                  <c:v>66.519901098750026</c:v>
                </c:pt>
                <c:pt idx="7">
                  <c:v>73.171891208625041</c:v>
                </c:pt>
                <c:pt idx="8">
                  <c:v>80.48908032948755</c:v>
                </c:pt>
                <c:pt idx="9">
                  <c:v>88.537988362436309</c:v>
                </c:pt>
                <c:pt idx="10">
                  <c:v>97.39178719867995</c:v>
                </c:pt>
                <c:pt idx="11">
                  <c:v>107.13096591854796</c:v>
                </c:pt>
                <c:pt idx="12">
                  <c:v>117.84406251040276</c:v>
                </c:pt>
                <c:pt idx="13">
                  <c:v>129.62846876144306</c:v>
                </c:pt>
                <c:pt idx="14">
                  <c:v>142.59131563758737</c:v>
                </c:pt>
                <c:pt idx="15">
                  <c:v>156.85044720134613</c:v>
                </c:pt>
                <c:pt idx="16">
                  <c:v>172.53549192148074</c:v>
                </c:pt>
                <c:pt idx="17">
                  <c:v>189.78904111362883</c:v>
                </c:pt>
                <c:pt idx="18">
                  <c:v>208.76794522499173</c:v>
                </c:pt>
                <c:pt idx="19">
                  <c:v>229.64473974749092</c:v>
                </c:pt>
                <c:pt idx="20">
                  <c:v>252.60921372224004</c:v>
                </c:pt>
                <c:pt idx="21">
                  <c:v>277.87013509446405</c:v>
                </c:pt>
                <c:pt idx="22">
                  <c:v>305.65714860391046</c:v>
                </c:pt>
                <c:pt idx="23">
                  <c:v>336.22286346430155</c:v>
                </c:pt>
                <c:pt idx="24">
                  <c:v>369.84514981073175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0672"/>
        <c:axId val="56914304"/>
      </c:lineChart>
      <c:catAx>
        <c:axId val="40860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56914304"/>
        <c:crosses val="autoZero"/>
        <c:auto val="1"/>
        <c:lblAlgn val="ctr"/>
        <c:lblOffset val="100"/>
        <c:noMultiLvlLbl val="0"/>
      </c:catAx>
      <c:valAx>
        <c:axId val="5691430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0860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de-DE" sz="1400"/>
              <a:t>Entwicklung des mtl. Einkommens über 25 Jahre (Spalte D)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Berechnungen!$C$71:$AA$71</c:f>
              <c:numCache>
                <c:formatCode>#,##0.00</c:formatCode>
                <c:ptCount val="25"/>
                <c:pt idx="0">
                  <c:v>3.1290624999999999</c:v>
                </c:pt>
                <c:pt idx="1">
                  <c:v>3.52029700703125</c:v>
                </c:pt>
                <c:pt idx="2">
                  <c:v>3.9604485425628853</c:v>
                </c:pt>
                <c:pt idx="3">
                  <c:v>4.4556333249608793</c:v>
                </c:pt>
                <c:pt idx="4">
                  <c:v>5.0127322986640506</c:v>
                </c:pt>
                <c:pt idx="5">
                  <c:v>5.639486749796764</c:v>
                </c:pt>
                <c:pt idx="6">
                  <c:v>6.3446058768407285</c:v>
                </c:pt>
                <c:pt idx="7">
                  <c:v>7.1378878111368174</c:v>
                </c:pt>
                <c:pt idx="8">
                  <c:v>8.0303557688827834</c:v>
                </c:pt>
                <c:pt idx="9">
                  <c:v>9.0344112265556209</c:v>
                </c:pt>
                <c:pt idx="10">
                  <c:v>10.164006248239938</c:v>
                </c:pt>
                <c:pt idx="11">
                  <c:v>11.434837359472995</c:v>
                </c:pt>
                <c:pt idx="12">
                  <c:v>12.864563661621309</c:v>
                </c:pt>
                <c:pt idx="13">
                  <c:v>14.473052217642975</c:v>
                </c:pt>
                <c:pt idx="14">
                  <c:v>16.282654119045418</c:v>
                </c:pt>
                <c:pt idx="15">
                  <c:v>18.318515070184976</c:v>
                </c:pt>
                <c:pt idx="16">
                  <c:v>20.608924805697878</c:v>
                </c:pt>
                <c:pt idx="17">
                  <c:v>23.185710196466289</c:v>
                </c:pt>
                <c:pt idx="18">
                  <c:v>26.08467750660596</c:v>
                </c:pt>
                <c:pt idx="19">
                  <c:v>29.346109946950676</c:v>
                </c:pt>
                <c:pt idx="20">
                  <c:v>33.01532743889279</c:v>
                </c:pt>
                <c:pt idx="21">
                  <c:v>37.143316366896165</c:v>
                </c:pt>
                <c:pt idx="22">
                  <c:v>41.787438070540098</c:v>
                </c:pt>
                <c:pt idx="23">
                  <c:v>47.012225921094917</c:v>
                </c:pt>
                <c:pt idx="24">
                  <c:v>52.890282058574236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22880"/>
        <c:axId val="44553344"/>
      </c:lineChart>
      <c:catAx>
        <c:axId val="44522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44553344"/>
        <c:crosses val="autoZero"/>
        <c:auto val="1"/>
        <c:lblAlgn val="ctr"/>
        <c:lblOffset val="100"/>
        <c:noMultiLvlLbl val="0"/>
      </c:catAx>
      <c:valAx>
        <c:axId val="44553344"/>
        <c:scaling>
          <c:orientation val="minMax"/>
        </c:scaling>
        <c:delete val="0"/>
        <c:axPos val="l"/>
        <c:majorGridlines/>
        <c:numFmt formatCode="#,##0" sourceLinked="0"/>
        <c:majorTickMark val="none"/>
        <c:minorTickMark val="none"/>
        <c:tickLblPos val="nextTo"/>
        <c:crossAx val="4452288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23</xdr:row>
      <xdr:rowOff>157162</xdr:rowOff>
    </xdr:from>
    <xdr:to>
      <xdr:col>7</xdr:col>
      <xdr:colOff>457201</xdr:colOff>
      <xdr:row>37</xdr:row>
      <xdr:rowOff>180976</xdr:rowOff>
    </xdr:to>
    <xdr:graphicFrame macro="">
      <xdr:nvGraphicFramePr>
        <xdr:cNvPr id="2" name="Diagram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23</xdr:row>
      <xdr:rowOff>147637</xdr:rowOff>
    </xdr:from>
    <xdr:to>
      <xdr:col>4</xdr:col>
      <xdr:colOff>714375</xdr:colOff>
      <xdr:row>37</xdr:row>
      <xdr:rowOff>171450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info@rente-mit-dividende.de" TargetMode="External"/><Relationship Id="rId1" Type="http://schemas.openxmlformats.org/officeDocument/2006/relationships/hyperlink" Target="http://www.rente-mit-dividende.de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L31"/>
  <sheetViews>
    <sheetView tabSelected="1" workbookViewId="0">
      <selection activeCell="C4" sqref="C4"/>
    </sheetView>
  </sheetViews>
  <sheetFormatPr baseColWidth="10" defaultRowHeight="15" x14ac:dyDescent="0.25"/>
  <cols>
    <col min="1" max="1" width="5.85546875" style="32" customWidth="1"/>
    <col min="2" max="2" width="16" style="32" customWidth="1"/>
    <col min="3" max="3" width="20.85546875" style="32" customWidth="1"/>
    <col min="4" max="4" width="21" style="32" customWidth="1"/>
    <col min="5" max="5" width="23" style="32" customWidth="1"/>
    <col min="6" max="6" width="23.85546875" style="32" customWidth="1"/>
    <col min="7" max="7" width="23" style="32" customWidth="1"/>
    <col min="8" max="8" width="22.42578125" style="32" customWidth="1"/>
    <col min="9" max="9" width="22.140625" style="32" customWidth="1"/>
    <col min="10" max="10" width="28.140625" style="32" customWidth="1"/>
    <col min="11" max="11" width="28.7109375" style="32" customWidth="1"/>
    <col min="12" max="12" width="28" style="32" customWidth="1"/>
    <col min="13" max="16384" width="11.42578125" style="32"/>
  </cols>
  <sheetData>
    <row r="1" spans="2:12" ht="11.25" customHeight="1" x14ac:dyDescent="0.25"/>
    <row r="2" spans="2:12" s="25" customFormat="1" ht="21" x14ac:dyDescent="0.35">
      <c r="B2" s="24" t="s">
        <v>21</v>
      </c>
      <c r="C2" s="24"/>
      <c r="D2" s="24"/>
      <c r="I2" s="24"/>
    </row>
    <row r="3" spans="2:12" s="26" customFormat="1" ht="7.5" customHeight="1" x14ac:dyDescent="0.25"/>
    <row r="4" spans="2:12" s="26" customFormat="1" ht="15.75" x14ac:dyDescent="0.25">
      <c r="B4" s="37" t="s">
        <v>1</v>
      </c>
      <c r="C4" s="64">
        <v>1500</v>
      </c>
      <c r="D4" s="52" t="s">
        <v>45</v>
      </c>
      <c r="E4" s="27"/>
      <c r="I4" s="28"/>
      <c r="J4" s="28"/>
      <c r="K4" s="28"/>
      <c r="L4" s="28"/>
    </row>
    <row r="5" spans="2:12" s="26" customFormat="1" ht="15.75" x14ac:dyDescent="0.25">
      <c r="B5" s="38" t="s">
        <v>2</v>
      </c>
      <c r="C5" s="65">
        <v>0</v>
      </c>
      <c r="D5" s="53" t="s">
        <v>45</v>
      </c>
      <c r="E5" s="27"/>
      <c r="I5" s="28"/>
    </row>
    <row r="6" spans="2:12" s="26" customFormat="1" ht="15.75" x14ac:dyDescent="0.25">
      <c r="B6" s="38" t="s">
        <v>22</v>
      </c>
      <c r="C6" s="65">
        <v>3.4</v>
      </c>
      <c r="D6" s="53" t="s">
        <v>46</v>
      </c>
      <c r="E6" s="27"/>
      <c r="I6" s="28"/>
    </row>
    <row r="7" spans="2:12" s="26" customFormat="1" ht="15.75" x14ac:dyDescent="0.25">
      <c r="B7" s="39" t="s">
        <v>23</v>
      </c>
      <c r="C7" s="66">
        <v>10</v>
      </c>
      <c r="D7" s="54" t="s">
        <v>46</v>
      </c>
      <c r="E7" s="27"/>
      <c r="I7" s="28"/>
    </row>
    <row r="8" spans="2:12" s="26" customFormat="1" ht="9.75" customHeight="1" x14ac:dyDescent="0.25">
      <c r="I8" s="28"/>
    </row>
    <row r="9" spans="2:12" s="26" customFormat="1" ht="9" customHeight="1" x14ac:dyDescent="0.25">
      <c r="F9" s="28"/>
      <c r="I9" s="28"/>
    </row>
    <row r="10" spans="2:12" s="26" customFormat="1" ht="21" x14ac:dyDescent="0.35">
      <c r="B10" s="24" t="s">
        <v>47</v>
      </c>
      <c r="C10" s="24"/>
      <c r="D10" s="24"/>
      <c r="E10" s="25"/>
      <c r="F10" s="25"/>
      <c r="G10" s="25"/>
      <c r="I10" s="28"/>
    </row>
    <row r="11" spans="2:12" s="26" customFormat="1" ht="5.25" customHeight="1" x14ac:dyDescent="0.25">
      <c r="I11" s="28"/>
    </row>
    <row r="12" spans="2:12" s="26" customFormat="1" ht="15.75" x14ac:dyDescent="0.25">
      <c r="B12" s="33" t="s">
        <v>16</v>
      </c>
      <c r="C12" s="34" t="s">
        <v>18</v>
      </c>
      <c r="D12" s="35" t="s">
        <v>41</v>
      </c>
      <c r="E12" s="34" t="s">
        <v>19</v>
      </c>
      <c r="F12" s="34" t="s">
        <v>17</v>
      </c>
      <c r="G12" s="35" t="s">
        <v>40</v>
      </c>
      <c r="H12" s="34" t="s">
        <v>43</v>
      </c>
      <c r="I12" s="36" t="s">
        <v>44</v>
      </c>
      <c r="J12" s="34" t="s">
        <v>48</v>
      </c>
    </row>
    <row r="13" spans="2:12" s="26" customFormat="1" ht="15.75" x14ac:dyDescent="0.25">
      <c r="B13" s="44">
        <v>1</v>
      </c>
      <c r="C13" s="45">
        <f>Berechnungen!C70</f>
        <v>37.548749999999998</v>
      </c>
      <c r="D13" s="46">
        <f>C13/12</f>
        <v>3.1290624999999999</v>
      </c>
      <c r="E13" s="45">
        <f>Berechnungen!C76</f>
        <v>37.548749999999998</v>
      </c>
      <c r="F13" s="45">
        <f>Berechnungen!$BB16</f>
        <v>1500</v>
      </c>
      <c r="G13" s="46">
        <f>Berechnungen!$BC16</f>
        <v>1500</v>
      </c>
      <c r="H13" s="55">
        <f>C13/G13*100</f>
        <v>2.50325</v>
      </c>
      <c r="I13" s="59">
        <f>Berechnungen!C74</f>
        <v>2.50325</v>
      </c>
      <c r="J13" s="63">
        <f>$C$4*I13/100</f>
        <v>37.548749999999998</v>
      </c>
    </row>
    <row r="14" spans="2:12" s="26" customFormat="1" ht="15.75" x14ac:dyDescent="0.25">
      <c r="B14" s="40">
        <v>5</v>
      </c>
      <c r="C14" s="41">
        <f>Berechnungen!G70</f>
        <v>60.15278758396861</v>
      </c>
      <c r="D14" s="42">
        <f t="shared" ref="D14:D23" si="0">C14/12</f>
        <v>5.0127322986640506</v>
      </c>
      <c r="E14" s="41">
        <f>Berechnungen!G$76</f>
        <v>240.93808407862878</v>
      </c>
      <c r="F14" s="41">
        <f>Berechnungen!$BB20</f>
        <v>1500</v>
      </c>
      <c r="G14" s="42">
        <f>Berechnungen!$BC20</f>
        <v>1680.7852964946601</v>
      </c>
      <c r="H14" s="56">
        <f t="shared" ref="H14:H23" si="1">C14/G14*100</f>
        <v>3.5788501785099784</v>
      </c>
      <c r="I14" s="60">
        <f>Berechnungen!G74</f>
        <v>3.665008325000001</v>
      </c>
      <c r="J14" s="43">
        <f>$C$4*I14/100</f>
        <v>54.975124875000013</v>
      </c>
    </row>
    <row r="15" spans="2:12" s="26" customFormat="1" ht="15.75" x14ac:dyDescent="0.25">
      <c r="B15" s="44">
        <v>10</v>
      </c>
      <c r="C15" s="45">
        <f>Berechnungen!L70</f>
        <v>108.41293471866744</v>
      </c>
      <c r="D15" s="46">
        <f t="shared" si="0"/>
        <v>9.0344112265556209</v>
      </c>
      <c r="E15" s="45">
        <f>Berechnungen!L$76</f>
        <v>675.17905327718131</v>
      </c>
      <c r="F15" s="45">
        <f>Berechnungen!$BB25</f>
        <v>1500</v>
      </c>
      <c r="G15" s="46">
        <f>Berechnungen!$BC25</f>
        <v>2066.7661185585139</v>
      </c>
      <c r="H15" s="55">
        <f t="shared" si="1"/>
        <v>5.2455347387967199</v>
      </c>
      <c r="I15" s="59">
        <f>Berechnungen!L74</f>
        <v>5.9025325574957535</v>
      </c>
      <c r="J15" s="47">
        <f t="shared" ref="J15:J23" si="2">$C$4*I15/100</f>
        <v>88.537988362436295</v>
      </c>
    </row>
    <row r="16" spans="2:12" s="26" customFormat="1" ht="15.75" x14ac:dyDescent="0.25">
      <c r="B16" s="29">
        <v>15</v>
      </c>
      <c r="C16" s="30">
        <f>Berechnungen!Q70</f>
        <v>195.39184942854502</v>
      </c>
      <c r="D16" s="31">
        <f t="shared" si="0"/>
        <v>16.282654119045418</v>
      </c>
      <c r="E16" s="30">
        <f>Berechnungen!Q$76</f>
        <v>1457.8084165494529</v>
      </c>
      <c r="F16" s="30">
        <f>Berechnungen!$BB30</f>
        <v>1500</v>
      </c>
      <c r="G16" s="31">
        <f>Berechnungen!$BC30</f>
        <v>2762.4165671209075</v>
      </c>
      <c r="H16" s="57">
        <f t="shared" si="1"/>
        <v>7.0732217491799076</v>
      </c>
      <c r="I16" s="61">
        <f>Berechnungen!Q74</f>
        <v>9.5060877091724887</v>
      </c>
      <c r="J16" s="43">
        <f t="shared" si="2"/>
        <v>142.59131563758731</v>
      </c>
    </row>
    <row r="17" spans="2:10" s="26" customFormat="1" ht="15.75" x14ac:dyDescent="0.25">
      <c r="B17" s="44">
        <v>20</v>
      </c>
      <c r="C17" s="45">
        <f>Berechnungen!V70</f>
        <v>352.15331936340812</v>
      </c>
      <c r="D17" s="46">
        <f t="shared" si="0"/>
        <v>29.346109946950676</v>
      </c>
      <c r="E17" s="45">
        <f>Berechnungen!V$76</f>
        <v>2868.3356668603224</v>
      </c>
      <c r="F17" s="45">
        <f>Berechnungen!$BB35</f>
        <v>1500</v>
      </c>
      <c r="G17" s="46">
        <f>Berechnungen!$BC35</f>
        <v>4016.1823474969133</v>
      </c>
      <c r="H17" s="55">
        <f t="shared" si="1"/>
        <v>8.7683598226780646</v>
      </c>
      <c r="I17" s="59">
        <f>Berechnungen!V74</f>
        <v>15.309649316499389</v>
      </c>
      <c r="J17" s="47">
        <f t="shared" si="2"/>
        <v>229.64473974749083</v>
      </c>
    </row>
    <row r="18" spans="2:10" s="26" customFormat="1" ht="15.75" x14ac:dyDescent="0.25">
      <c r="B18" s="29">
        <v>25</v>
      </c>
      <c r="C18" s="30">
        <f>Berechnungen!AA70</f>
        <v>634.68338470289086</v>
      </c>
      <c r="D18" s="31">
        <f t="shared" si="0"/>
        <v>52.890282058574236</v>
      </c>
      <c r="E18" s="30">
        <f>Berechnungen!AA$76</f>
        <v>5410.5187451323018</v>
      </c>
      <c r="F18" s="30">
        <f>Berechnungen!$BB40</f>
        <v>1500</v>
      </c>
      <c r="G18" s="31">
        <f>Berechnungen!$BC40</f>
        <v>6275.8353604294089</v>
      </c>
      <c r="H18" s="57">
        <f t="shared" si="1"/>
        <v>10.113129938122919</v>
      </c>
      <c r="I18" s="61">
        <f>Berechnungen!AA74</f>
        <v>24.656343320715443</v>
      </c>
      <c r="J18" s="43">
        <f t="shared" si="2"/>
        <v>369.8451498107317</v>
      </c>
    </row>
    <row r="19" spans="2:10" s="26" customFormat="1" ht="15.75" x14ac:dyDescent="0.25">
      <c r="B19" s="44">
        <v>30</v>
      </c>
      <c r="C19" s="45">
        <f>Berechnungen!AF70</f>
        <v>1143.8852814055697</v>
      </c>
      <c r="D19" s="46">
        <f t="shared" si="0"/>
        <v>95.323773450464145</v>
      </c>
      <c r="E19" s="45">
        <f>Berechnungen!AF$76</f>
        <v>9992.2769508160727</v>
      </c>
      <c r="F19" s="45">
        <f>Berechnungen!$BB45</f>
        <v>1500</v>
      </c>
      <c r="G19" s="46">
        <f>Berechnungen!$BC45</f>
        <v>10348.391669410501</v>
      </c>
      <c r="H19" s="55">
        <f t="shared" si="1"/>
        <v>11.053749393607282</v>
      </c>
      <c r="I19" s="59">
        <f>Berechnungen!AF74</f>
        <v>39.709287481445443</v>
      </c>
      <c r="J19" s="47">
        <f t="shared" si="2"/>
        <v>595.63931222168173</v>
      </c>
    </row>
    <row r="20" spans="2:10" s="26" customFormat="1" ht="15.75" x14ac:dyDescent="0.25">
      <c r="B20" s="29">
        <v>35</v>
      </c>
      <c r="C20" s="30">
        <f>Berechnungen!AK70</f>
        <v>2061.6161830497958</v>
      </c>
      <c r="D20" s="31">
        <f t="shared" si="0"/>
        <v>171.80134858748298</v>
      </c>
      <c r="E20" s="30">
        <f>Berechnungen!AK$76</f>
        <v>18249.946681518551</v>
      </c>
      <c r="F20" s="30">
        <f>Berechnungen!$BB50</f>
        <v>1500</v>
      </c>
      <c r="G20" s="31">
        <f>Berechnungen!$BC50</f>
        <v>17688.330498468753</v>
      </c>
      <c r="H20" s="57">
        <f t="shared" si="1"/>
        <v>11.655233280655096</v>
      </c>
      <c r="I20" s="61">
        <f>Berechnungen!AK$74</f>
        <v>63.952204581742727</v>
      </c>
      <c r="J20" s="43">
        <f t="shared" si="2"/>
        <v>959.28306872614087</v>
      </c>
    </row>
    <row r="21" spans="2:10" s="26" customFormat="1" ht="15.75" x14ac:dyDescent="0.25">
      <c r="B21" s="44">
        <v>40</v>
      </c>
      <c r="C21" s="45">
        <f>Berechnungen!AP70</f>
        <v>3715.6359604437121</v>
      </c>
      <c r="D21" s="46">
        <f t="shared" si="0"/>
        <v>309.63633003697601</v>
      </c>
      <c r="E21" s="45">
        <f>Berechnungen!AP$76</f>
        <v>33132.685211188196</v>
      </c>
      <c r="F21" s="45">
        <f>Berechnungen!$BB55</f>
        <v>1500</v>
      </c>
      <c r="G21" s="46">
        <f>Berechnungen!$BC55</f>
        <v>30917.049250744487</v>
      </c>
      <c r="H21" s="55">
        <f t="shared" si="1"/>
        <v>12.018080801660718</v>
      </c>
      <c r="I21" s="59">
        <f>Berechnungen!AP74</f>
        <v>102.99566500094252</v>
      </c>
      <c r="J21" s="47">
        <f t="shared" si="2"/>
        <v>1544.9349750141378</v>
      </c>
    </row>
    <row r="22" spans="2:10" s="26" customFormat="1" ht="15.75" x14ac:dyDescent="0.25">
      <c r="B22" s="40">
        <v>45</v>
      </c>
      <c r="C22" s="41">
        <f>Berechnungen!AU70</f>
        <v>6696.6638620962985</v>
      </c>
      <c r="D22" s="42">
        <f t="shared" si="0"/>
        <v>558.05532184135825</v>
      </c>
      <c r="E22" s="41">
        <f>Berechnungen!AU$76</f>
        <v>59955.737399746838</v>
      </c>
      <c r="F22" s="41">
        <f>Berechnungen!$BB60</f>
        <v>1500</v>
      </c>
      <c r="G22" s="42">
        <f>Berechnungen!$BC60</f>
        <v>54759.07353765054</v>
      </c>
      <c r="H22" s="56">
        <f t="shared" si="1"/>
        <v>12.229322794316257</v>
      </c>
      <c r="I22" s="60">
        <f>Berechnungen!AU74</f>
        <v>165.87554844066798</v>
      </c>
      <c r="J22" s="43">
        <f t="shared" si="2"/>
        <v>2488.1332266100198</v>
      </c>
    </row>
    <row r="23" spans="2:10" s="26" customFormat="1" ht="15.75" x14ac:dyDescent="0.25">
      <c r="B23" s="48">
        <v>50</v>
      </c>
      <c r="C23" s="49">
        <f>Berechnungen!AZ70</f>
        <v>12069.348924201702</v>
      </c>
      <c r="D23" s="50">
        <f t="shared" si="0"/>
        <v>1005.7790770168085</v>
      </c>
      <c r="E23" s="49">
        <f>Berechnungen!AZ$76</f>
        <v>108298.73067855911</v>
      </c>
      <c r="F23" s="49">
        <f>Berechnungen!$BB65</f>
        <v>1500</v>
      </c>
      <c r="G23" s="50">
        <f>Berechnungen!$BC65</f>
        <v>97729.381754357411</v>
      </c>
      <c r="H23" s="58">
        <f t="shared" si="1"/>
        <v>12.349764940228503</v>
      </c>
      <c r="I23" s="62">
        <f>Berechnungen!AZ74</f>
        <v>267.14422951918027</v>
      </c>
      <c r="J23" s="51">
        <f t="shared" si="2"/>
        <v>4007.1634427877038</v>
      </c>
    </row>
    <row r="24" spans="2:10" s="26" customFormat="1" ht="15.75" x14ac:dyDescent="0.25"/>
    <row r="25" spans="2:10" s="26" customFormat="1" ht="15.75" x14ac:dyDescent="0.25"/>
    <row r="26" spans="2:10" s="26" customFormat="1" ht="15.75" x14ac:dyDescent="0.25"/>
    <row r="27" spans="2:10" s="26" customFormat="1" ht="15.75" x14ac:dyDescent="0.25"/>
    <row r="28" spans="2:10" s="26" customFormat="1" ht="15.75" x14ac:dyDescent="0.25"/>
    <row r="29" spans="2:10" s="26" customFormat="1" ht="15.75" x14ac:dyDescent="0.25"/>
    <row r="30" spans="2:10" s="26" customFormat="1" ht="15.75" x14ac:dyDescent="0.25"/>
    <row r="31" spans="2:10" s="26" customFormat="1" ht="15.75" x14ac:dyDescent="0.25"/>
  </sheetData>
  <pageMargins left="0.7" right="0.7" top="0.78740157499999996" bottom="0.78740157499999996" header="0.3" footer="0.3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5"/>
  <sheetViews>
    <sheetView workbookViewId="0">
      <selection activeCell="A26" sqref="A26"/>
    </sheetView>
  </sheetViews>
  <sheetFormatPr baseColWidth="10" defaultRowHeight="15" x14ac:dyDescent="0.25"/>
  <cols>
    <col min="1" max="1" width="13.42578125" customWidth="1"/>
  </cols>
  <sheetData>
    <row r="1" spans="1:3" x14ac:dyDescent="0.25">
      <c r="A1" t="s">
        <v>4</v>
      </c>
      <c r="C1" s="3" t="s">
        <v>3</v>
      </c>
    </row>
    <row r="3" spans="1:3" ht="21" x14ac:dyDescent="0.35">
      <c r="A3" s="2" t="s">
        <v>0</v>
      </c>
    </row>
    <row r="4" spans="1:3" ht="15.75" x14ac:dyDescent="0.25">
      <c r="A4" s="1" t="s">
        <v>5</v>
      </c>
    </row>
    <row r="5" spans="1:3" ht="15.75" x14ac:dyDescent="0.25">
      <c r="A5" s="1" t="s">
        <v>25</v>
      </c>
    </row>
    <row r="6" spans="1:3" ht="15.75" x14ac:dyDescent="0.25">
      <c r="A6" s="1" t="s">
        <v>24</v>
      </c>
    </row>
    <row r="7" spans="1:3" ht="15.75" x14ac:dyDescent="0.25">
      <c r="A7" s="1" t="s">
        <v>20</v>
      </c>
    </row>
    <row r="8" spans="1:3" ht="15.75" x14ac:dyDescent="0.25">
      <c r="A8" s="1" t="s">
        <v>7</v>
      </c>
    </row>
    <row r="9" spans="1:3" ht="15.75" x14ac:dyDescent="0.25">
      <c r="A9" s="1"/>
    </row>
    <row r="10" spans="1:3" ht="15.75" x14ac:dyDescent="0.25">
      <c r="A10" s="1" t="s">
        <v>50</v>
      </c>
    </row>
    <row r="11" spans="1:3" ht="15.75" x14ac:dyDescent="0.25">
      <c r="A11" s="1" t="s">
        <v>49</v>
      </c>
    </row>
    <row r="13" spans="1:3" ht="21" x14ac:dyDescent="0.35">
      <c r="A13" s="2" t="s">
        <v>6</v>
      </c>
      <c r="C13" s="5"/>
    </row>
    <row r="14" spans="1:3" s="1" customFormat="1" ht="15.75" x14ac:dyDescent="0.25">
      <c r="A14" s="5" t="s">
        <v>53</v>
      </c>
      <c r="C14" s="7"/>
    </row>
    <row r="15" spans="1:3" s="1" customFormat="1" ht="15.75" x14ac:dyDescent="0.25">
      <c r="A15" s="4"/>
      <c r="C15" s="7"/>
    </row>
    <row r="16" spans="1:3" s="1" customFormat="1" ht="15.75" x14ac:dyDescent="0.25">
      <c r="A16" s="4"/>
      <c r="C16" s="7"/>
    </row>
    <row r="17" spans="1:7" s="1" customFormat="1" ht="21" x14ac:dyDescent="0.35">
      <c r="A17" s="2" t="s">
        <v>10</v>
      </c>
      <c r="C17" s="7"/>
    </row>
    <row r="18" spans="1:7" s="1" customFormat="1" ht="15.75" x14ac:dyDescent="0.25">
      <c r="A18" s="1" t="s">
        <v>11</v>
      </c>
      <c r="C18" s="7"/>
      <c r="G18" s="3" t="s">
        <v>12</v>
      </c>
    </row>
    <row r="19" spans="1:7" s="1" customFormat="1" ht="15.75" x14ac:dyDescent="0.25">
      <c r="A19" s="4"/>
      <c r="C19" s="7"/>
    </row>
    <row r="20" spans="1:7" s="1" customFormat="1" ht="21" x14ac:dyDescent="0.35">
      <c r="A20" s="2" t="s">
        <v>13</v>
      </c>
      <c r="C20" s="7"/>
    </row>
    <row r="21" spans="1:7" s="1" customFormat="1" ht="15.75" x14ac:dyDescent="0.25">
      <c r="A21" s="1" t="s">
        <v>14</v>
      </c>
      <c r="C21" s="7"/>
    </row>
    <row r="22" spans="1:7" s="1" customFormat="1" ht="15.75" x14ac:dyDescent="0.25">
      <c r="A22" s="4"/>
      <c r="C22" s="7"/>
    </row>
    <row r="24" spans="1:7" ht="21" x14ac:dyDescent="0.35">
      <c r="A24" s="2" t="s">
        <v>8</v>
      </c>
    </row>
    <row r="25" spans="1:7" x14ac:dyDescent="0.25">
      <c r="A25" s="6">
        <v>41910</v>
      </c>
      <c r="B25" t="s">
        <v>9</v>
      </c>
    </row>
  </sheetData>
  <hyperlinks>
    <hyperlink ref="C1" r:id="rId1"/>
    <hyperlink ref="G18" r:id="rId2"/>
  </hyperlink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171"/>
  <sheetViews>
    <sheetView workbookViewId="0">
      <selection activeCell="A2" sqref="A2"/>
    </sheetView>
  </sheetViews>
  <sheetFormatPr baseColWidth="10" defaultRowHeight="15" x14ac:dyDescent="0.25"/>
  <cols>
    <col min="1" max="1" width="14.7109375" style="8" customWidth="1"/>
    <col min="2" max="2" width="15" style="8" customWidth="1"/>
    <col min="3" max="51" width="11.42578125" style="8"/>
    <col min="52" max="52" width="11.85546875" style="8" customWidth="1"/>
    <col min="53" max="53" width="11.42578125" style="8"/>
    <col min="54" max="54" width="14.42578125" style="8" customWidth="1"/>
    <col min="55" max="55" width="15.85546875" style="8" customWidth="1"/>
    <col min="56" max="56" width="14.7109375" style="8" customWidth="1"/>
    <col min="57" max="16384" width="11.42578125" style="8"/>
  </cols>
  <sheetData>
    <row r="1" spans="1:55" ht="21" x14ac:dyDescent="0.35">
      <c r="A1" s="9" t="s">
        <v>26</v>
      </c>
    </row>
    <row r="4" spans="1:55" x14ac:dyDescent="0.25">
      <c r="A4" s="8" t="s">
        <v>1</v>
      </c>
      <c r="B4" s="8">
        <f>Eingabe!C4</f>
        <v>1500</v>
      </c>
    </row>
    <row r="5" spans="1:55" x14ac:dyDescent="0.25">
      <c r="A5" s="8" t="s">
        <v>27</v>
      </c>
      <c r="B5" s="8">
        <f>Eingabe!C5</f>
        <v>0</v>
      </c>
    </row>
    <row r="6" spans="1:55" x14ac:dyDescent="0.25">
      <c r="A6" s="8" t="s">
        <v>28</v>
      </c>
      <c r="B6" s="8">
        <f>B5*12</f>
        <v>0</v>
      </c>
    </row>
    <row r="8" spans="1:55" x14ac:dyDescent="0.25">
      <c r="A8" s="8" t="s">
        <v>29</v>
      </c>
      <c r="B8" s="8">
        <f>Eingabe!C6</f>
        <v>3.4</v>
      </c>
    </row>
    <row r="9" spans="1:55" x14ac:dyDescent="0.25">
      <c r="A9" s="8" t="s">
        <v>30</v>
      </c>
      <c r="B9" s="8">
        <f>B8*0.25</f>
        <v>0.85</v>
      </c>
    </row>
    <row r="10" spans="1:55" x14ac:dyDescent="0.25">
      <c r="A10" s="8" t="s">
        <v>31</v>
      </c>
      <c r="B10" s="8">
        <f>B9*0.055</f>
        <v>4.675E-2</v>
      </c>
    </row>
    <row r="11" spans="1:55" x14ac:dyDescent="0.25">
      <c r="A11" s="8" t="s">
        <v>32</v>
      </c>
      <c r="B11" s="8">
        <f>B8-B9-B10</f>
        <v>2.50325</v>
      </c>
    </row>
    <row r="12" spans="1:55" x14ac:dyDescent="0.25">
      <c r="A12" s="8" t="s">
        <v>34</v>
      </c>
      <c r="B12" s="8">
        <f>Eingabe!C7</f>
        <v>10</v>
      </c>
    </row>
    <row r="13" spans="1:55" s="11" customFormat="1" x14ac:dyDescent="0.25"/>
    <row r="14" spans="1:55" s="11" customFormat="1" x14ac:dyDescent="0.25">
      <c r="A14" s="11" t="s">
        <v>36</v>
      </c>
      <c r="B14" s="11" t="s">
        <v>33</v>
      </c>
      <c r="C14" s="12" t="s">
        <v>15</v>
      </c>
    </row>
    <row r="15" spans="1:55" s="10" customFormat="1" x14ac:dyDescent="0.25">
      <c r="C15" s="13">
        <v>1</v>
      </c>
      <c r="D15" s="13">
        <v>2</v>
      </c>
      <c r="E15" s="13">
        <v>3</v>
      </c>
      <c r="F15" s="13">
        <v>4</v>
      </c>
      <c r="G15" s="13">
        <v>5</v>
      </c>
      <c r="H15" s="13">
        <v>6</v>
      </c>
      <c r="I15" s="13">
        <v>7</v>
      </c>
      <c r="J15" s="13">
        <v>8</v>
      </c>
      <c r="K15" s="13">
        <v>9</v>
      </c>
      <c r="L15" s="13">
        <v>10</v>
      </c>
      <c r="M15" s="13">
        <f>L15+1</f>
        <v>11</v>
      </c>
      <c r="N15" s="13">
        <f t="shared" ref="N15:AZ15" si="0">M15+1</f>
        <v>12</v>
      </c>
      <c r="O15" s="13">
        <f t="shared" si="0"/>
        <v>13</v>
      </c>
      <c r="P15" s="13">
        <f t="shared" si="0"/>
        <v>14</v>
      </c>
      <c r="Q15" s="13">
        <f t="shared" si="0"/>
        <v>15</v>
      </c>
      <c r="R15" s="13">
        <f t="shared" si="0"/>
        <v>16</v>
      </c>
      <c r="S15" s="13">
        <f t="shared" si="0"/>
        <v>17</v>
      </c>
      <c r="T15" s="13">
        <f t="shared" si="0"/>
        <v>18</v>
      </c>
      <c r="U15" s="13">
        <f t="shared" si="0"/>
        <v>19</v>
      </c>
      <c r="V15" s="13">
        <f t="shared" si="0"/>
        <v>20</v>
      </c>
      <c r="W15" s="13">
        <f t="shared" si="0"/>
        <v>21</v>
      </c>
      <c r="X15" s="13">
        <f t="shared" si="0"/>
        <v>22</v>
      </c>
      <c r="Y15" s="13">
        <f t="shared" si="0"/>
        <v>23</v>
      </c>
      <c r="Z15" s="13">
        <f t="shared" si="0"/>
        <v>24</v>
      </c>
      <c r="AA15" s="13">
        <f t="shared" si="0"/>
        <v>25</v>
      </c>
      <c r="AB15" s="13">
        <f t="shared" si="0"/>
        <v>26</v>
      </c>
      <c r="AC15" s="13">
        <f t="shared" si="0"/>
        <v>27</v>
      </c>
      <c r="AD15" s="13">
        <f t="shared" si="0"/>
        <v>28</v>
      </c>
      <c r="AE15" s="13">
        <f>AD15+1</f>
        <v>29</v>
      </c>
      <c r="AF15" s="13">
        <f t="shared" si="0"/>
        <v>30</v>
      </c>
      <c r="AG15" s="13">
        <f t="shared" si="0"/>
        <v>31</v>
      </c>
      <c r="AH15" s="13">
        <f t="shared" si="0"/>
        <v>32</v>
      </c>
      <c r="AI15" s="13">
        <f t="shared" si="0"/>
        <v>33</v>
      </c>
      <c r="AJ15" s="13">
        <f t="shared" si="0"/>
        <v>34</v>
      </c>
      <c r="AK15" s="13">
        <f t="shared" si="0"/>
        <v>35</v>
      </c>
      <c r="AL15" s="13">
        <f t="shared" si="0"/>
        <v>36</v>
      </c>
      <c r="AM15" s="13">
        <f t="shared" si="0"/>
        <v>37</v>
      </c>
      <c r="AN15" s="13">
        <f>AM15+1</f>
        <v>38</v>
      </c>
      <c r="AO15" s="13">
        <f t="shared" si="0"/>
        <v>39</v>
      </c>
      <c r="AP15" s="13">
        <f t="shared" si="0"/>
        <v>40</v>
      </c>
      <c r="AQ15" s="13">
        <f t="shared" si="0"/>
        <v>41</v>
      </c>
      <c r="AR15" s="13">
        <f t="shared" si="0"/>
        <v>42</v>
      </c>
      <c r="AS15" s="13">
        <f t="shared" si="0"/>
        <v>43</v>
      </c>
      <c r="AT15" s="13">
        <f t="shared" si="0"/>
        <v>44</v>
      </c>
      <c r="AU15" s="13">
        <f t="shared" si="0"/>
        <v>45</v>
      </c>
      <c r="AV15" s="13">
        <f>AU15+1</f>
        <v>46</v>
      </c>
      <c r="AW15" s="13">
        <f t="shared" si="0"/>
        <v>47</v>
      </c>
      <c r="AX15" s="13">
        <f t="shared" si="0"/>
        <v>48</v>
      </c>
      <c r="AY15" s="13">
        <f t="shared" si="0"/>
        <v>49</v>
      </c>
      <c r="AZ15" s="13">
        <f t="shared" si="0"/>
        <v>50</v>
      </c>
      <c r="BB15" s="10" t="s">
        <v>37</v>
      </c>
      <c r="BC15" s="10" t="s">
        <v>38</v>
      </c>
    </row>
    <row r="16" spans="1:55" s="11" customFormat="1" x14ac:dyDescent="0.25">
      <c r="A16" s="10">
        <v>0</v>
      </c>
      <c r="B16" s="11">
        <f>$B$4</f>
        <v>1500</v>
      </c>
      <c r="C16" s="14">
        <f>$B16*$B$11/100</f>
        <v>37.548749999999998</v>
      </c>
      <c r="D16" s="15">
        <f>C16*(1+$B$12/100)</f>
        <v>41.303625000000004</v>
      </c>
      <c r="E16" s="15">
        <f t="shared" ref="E16:L16" si="1">D16*(1+$B$12/100)</f>
        <v>45.433987500000008</v>
      </c>
      <c r="F16" s="15">
        <f t="shared" si="1"/>
        <v>49.977386250000009</v>
      </c>
      <c r="G16" s="15">
        <f t="shared" si="1"/>
        <v>54.975124875000013</v>
      </c>
      <c r="H16" s="15">
        <f t="shared" si="1"/>
        <v>60.472637362500016</v>
      </c>
      <c r="I16" s="15">
        <f t="shared" si="1"/>
        <v>66.519901098750026</v>
      </c>
      <c r="J16" s="15">
        <f t="shared" si="1"/>
        <v>73.171891208625041</v>
      </c>
      <c r="K16" s="15">
        <f t="shared" si="1"/>
        <v>80.48908032948755</v>
      </c>
      <c r="L16" s="15">
        <f t="shared" si="1"/>
        <v>88.537988362436309</v>
      </c>
      <c r="M16" s="15">
        <f t="shared" ref="M16:AZ16" si="2">L16*(1+$B$12/100)</f>
        <v>97.39178719867995</v>
      </c>
      <c r="N16" s="15">
        <f t="shared" si="2"/>
        <v>107.13096591854796</v>
      </c>
      <c r="O16" s="15">
        <f t="shared" si="2"/>
        <v>117.84406251040276</v>
      </c>
      <c r="P16" s="15">
        <f t="shared" si="2"/>
        <v>129.62846876144306</v>
      </c>
      <c r="Q16" s="15">
        <f t="shared" si="2"/>
        <v>142.59131563758737</v>
      </c>
      <c r="R16" s="15">
        <f t="shared" si="2"/>
        <v>156.85044720134613</v>
      </c>
      <c r="S16" s="15">
        <f t="shared" si="2"/>
        <v>172.53549192148074</v>
      </c>
      <c r="T16" s="15">
        <f t="shared" si="2"/>
        <v>189.78904111362883</v>
      </c>
      <c r="U16" s="15">
        <f t="shared" si="2"/>
        <v>208.76794522499173</v>
      </c>
      <c r="V16" s="15">
        <f t="shared" si="2"/>
        <v>229.64473974749092</v>
      </c>
      <c r="W16" s="15">
        <f t="shared" si="2"/>
        <v>252.60921372224004</v>
      </c>
      <c r="X16" s="15">
        <f t="shared" si="2"/>
        <v>277.87013509446405</v>
      </c>
      <c r="Y16" s="15">
        <f t="shared" si="2"/>
        <v>305.65714860391046</v>
      </c>
      <c r="Z16" s="15">
        <f t="shared" si="2"/>
        <v>336.22286346430155</v>
      </c>
      <c r="AA16" s="15">
        <f t="shared" si="2"/>
        <v>369.84514981073175</v>
      </c>
      <c r="AB16" s="15">
        <f t="shared" si="2"/>
        <v>406.82966479180499</v>
      </c>
      <c r="AC16" s="15">
        <f t="shared" si="2"/>
        <v>447.51263127098554</v>
      </c>
      <c r="AD16" s="15">
        <f t="shared" si="2"/>
        <v>492.26389439808412</v>
      </c>
      <c r="AE16" s="15">
        <f t="shared" si="2"/>
        <v>541.49028383789255</v>
      </c>
      <c r="AF16" s="15">
        <f t="shared" si="2"/>
        <v>595.63931222168185</v>
      </c>
      <c r="AG16" s="15">
        <f t="shared" si="2"/>
        <v>655.20324344385006</v>
      </c>
      <c r="AH16" s="15">
        <f t="shared" si="2"/>
        <v>720.72356778823507</v>
      </c>
      <c r="AI16" s="15">
        <f t="shared" si="2"/>
        <v>792.79592456705859</v>
      </c>
      <c r="AJ16" s="15">
        <f t="shared" si="2"/>
        <v>872.07551702376452</v>
      </c>
      <c r="AK16" s="15">
        <f t="shared" si="2"/>
        <v>959.2830687261411</v>
      </c>
      <c r="AL16" s="15">
        <f t="shared" si="2"/>
        <v>1055.2113755987552</v>
      </c>
      <c r="AM16" s="15">
        <f t="shared" si="2"/>
        <v>1160.7325131586308</v>
      </c>
      <c r="AN16" s="15">
        <f t="shared" si="2"/>
        <v>1276.805764474494</v>
      </c>
      <c r="AO16" s="15">
        <f t="shared" si="2"/>
        <v>1404.4863409219436</v>
      </c>
      <c r="AP16" s="15">
        <f t="shared" si="2"/>
        <v>1544.934975014138</v>
      </c>
      <c r="AQ16" s="15">
        <f t="shared" si="2"/>
        <v>1699.4284725155519</v>
      </c>
      <c r="AR16" s="15">
        <f t="shared" si="2"/>
        <v>1869.3713197671073</v>
      </c>
      <c r="AS16" s="15">
        <f t="shared" si="2"/>
        <v>2056.3084517438183</v>
      </c>
      <c r="AT16" s="15">
        <f t="shared" si="2"/>
        <v>2261.9392969182004</v>
      </c>
      <c r="AU16" s="15">
        <f t="shared" si="2"/>
        <v>2488.1332266100208</v>
      </c>
      <c r="AV16" s="15">
        <f t="shared" si="2"/>
        <v>2736.9465492710228</v>
      </c>
      <c r="AW16" s="15">
        <f t="shared" si="2"/>
        <v>3010.6412041981253</v>
      </c>
      <c r="AX16" s="15">
        <f t="shared" si="2"/>
        <v>3311.705324617938</v>
      </c>
      <c r="AY16" s="15">
        <f t="shared" si="2"/>
        <v>3642.8758570797322</v>
      </c>
      <c r="AZ16" s="16">
        <f t="shared" si="2"/>
        <v>4007.1634427877057</v>
      </c>
      <c r="BB16" s="11">
        <f>B16</f>
        <v>1500</v>
      </c>
      <c r="BC16" s="11">
        <f>B16</f>
        <v>1500</v>
      </c>
    </row>
    <row r="17" spans="1:55" s="11" customFormat="1" x14ac:dyDescent="0.25">
      <c r="A17" s="10">
        <v>1</v>
      </c>
      <c r="B17" s="11">
        <f>$B$6+C16</f>
        <v>37.548749999999998</v>
      </c>
      <c r="C17" s="17"/>
      <c r="D17" s="18">
        <f>$B17*$B$11/100</f>
        <v>0.93993908437499996</v>
      </c>
      <c r="E17" s="18">
        <f>D17*(1+$B$12/100)</f>
        <v>1.0339329928125001</v>
      </c>
      <c r="F17" s="18">
        <f t="shared" ref="F17:L17" si="3">E17*(1+$B$12/100)</f>
        <v>1.1373262920937501</v>
      </c>
      <c r="G17" s="18">
        <f t="shared" si="3"/>
        <v>1.2510589213031253</v>
      </c>
      <c r="H17" s="18">
        <f t="shared" si="3"/>
        <v>1.3761648134334381</v>
      </c>
      <c r="I17" s="18">
        <f t="shared" si="3"/>
        <v>1.5137812947767821</v>
      </c>
      <c r="J17" s="18">
        <f t="shared" si="3"/>
        <v>1.6651594242544605</v>
      </c>
      <c r="K17" s="18">
        <f t="shared" si="3"/>
        <v>1.8316753666799066</v>
      </c>
      <c r="L17" s="18">
        <f t="shared" si="3"/>
        <v>2.0148429033478976</v>
      </c>
      <c r="M17" s="18">
        <f t="shared" ref="M17:AZ17" si="4">L17*(1+$B$12/100)</f>
        <v>2.2163271936826874</v>
      </c>
      <c r="N17" s="18">
        <f t="shared" si="4"/>
        <v>2.4379599130509564</v>
      </c>
      <c r="O17" s="18">
        <f t="shared" si="4"/>
        <v>2.6817559043560522</v>
      </c>
      <c r="P17" s="18">
        <f t="shared" si="4"/>
        <v>2.9499314947916577</v>
      </c>
      <c r="Q17" s="18">
        <f t="shared" si="4"/>
        <v>3.2449246442708239</v>
      </c>
      <c r="R17" s="18">
        <f t="shared" si="4"/>
        <v>3.5694171086979067</v>
      </c>
      <c r="S17" s="18">
        <f t="shared" si="4"/>
        <v>3.9263588195676977</v>
      </c>
      <c r="T17" s="18">
        <f t="shared" si="4"/>
        <v>4.3189947015244678</v>
      </c>
      <c r="U17" s="18">
        <f t="shared" si="4"/>
        <v>4.7508941716769151</v>
      </c>
      <c r="V17" s="18">
        <f t="shared" si="4"/>
        <v>5.2259835888446071</v>
      </c>
      <c r="W17" s="18">
        <f t="shared" si="4"/>
        <v>5.7485819477290683</v>
      </c>
      <c r="X17" s="18">
        <f t="shared" si="4"/>
        <v>6.3234401425019753</v>
      </c>
      <c r="Y17" s="18">
        <f t="shared" si="4"/>
        <v>6.9557841567521734</v>
      </c>
      <c r="Z17" s="18">
        <f t="shared" si="4"/>
        <v>7.6513625724273915</v>
      </c>
      <c r="AA17" s="18">
        <f t="shared" si="4"/>
        <v>8.4164988296701306</v>
      </c>
      <c r="AB17" s="18">
        <f t="shared" si="4"/>
        <v>9.2581487126371442</v>
      </c>
      <c r="AC17" s="18">
        <f t="shared" si="4"/>
        <v>10.183963583900859</v>
      </c>
      <c r="AD17" s="18">
        <f t="shared" si="4"/>
        <v>11.202359942290945</v>
      </c>
      <c r="AE17" s="18">
        <f t="shared" si="4"/>
        <v>12.32259593652004</v>
      </c>
      <c r="AF17" s="18">
        <f t="shared" si="4"/>
        <v>13.554855530172045</v>
      </c>
      <c r="AG17" s="18">
        <f t="shared" si="4"/>
        <v>14.91034108318925</v>
      </c>
      <c r="AH17" s="18">
        <f t="shared" si="4"/>
        <v>16.401375191508176</v>
      </c>
      <c r="AI17" s="18">
        <f t="shared" si="4"/>
        <v>18.041512710658996</v>
      </c>
      <c r="AJ17" s="18">
        <f t="shared" si="4"/>
        <v>19.845663981724897</v>
      </c>
      <c r="AK17" s="18">
        <f t="shared" si="4"/>
        <v>21.830230379897387</v>
      </c>
      <c r="AL17" s="18">
        <f t="shared" si="4"/>
        <v>24.013253417887128</v>
      </c>
      <c r="AM17" s="18">
        <f t="shared" si="4"/>
        <v>26.414578759675845</v>
      </c>
      <c r="AN17" s="18">
        <f t="shared" si="4"/>
        <v>29.05603663564343</v>
      </c>
      <c r="AO17" s="18">
        <f t="shared" si="4"/>
        <v>31.961640299207776</v>
      </c>
      <c r="AP17" s="18">
        <f t="shared" si="4"/>
        <v>35.15780432912856</v>
      </c>
      <c r="AQ17" s="18">
        <f t="shared" si="4"/>
        <v>38.673584762041422</v>
      </c>
      <c r="AR17" s="18">
        <f t="shared" si="4"/>
        <v>42.540943238245568</v>
      </c>
      <c r="AS17" s="18">
        <f t="shared" si="4"/>
        <v>46.795037562070128</v>
      </c>
      <c r="AT17" s="18">
        <f t="shared" si="4"/>
        <v>51.474541318277147</v>
      </c>
      <c r="AU17" s="18">
        <f t="shared" si="4"/>
        <v>56.621995450104869</v>
      </c>
      <c r="AV17" s="18">
        <f t="shared" si="4"/>
        <v>62.284194995115364</v>
      </c>
      <c r="AW17" s="18">
        <f t="shared" si="4"/>
        <v>68.512614494626902</v>
      </c>
      <c r="AX17" s="18">
        <f t="shared" si="4"/>
        <v>75.3638759440896</v>
      </c>
      <c r="AY17" s="18">
        <f t="shared" si="4"/>
        <v>82.900263538498564</v>
      </c>
      <c r="AZ17" s="19">
        <f t="shared" si="4"/>
        <v>91.190289892348432</v>
      </c>
      <c r="BB17" s="11">
        <f>BB16+$B$6</f>
        <v>1500</v>
      </c>
      <c r="BC17" s="11">
        <f>BC16+$B17</f>
        <v>1537.5487499999999</v>
      </c>
    </row>
    <row r="18" spans="1:55" s="11" customFormat="1" x14ac:dyDescent="0.25">
      <c r="A18" s="10">
        <v>2</v>
      </c>
      <c r="B18" s="11">
        <f>$B$6+SUM(D$16:D17)</f>
        <v>42.243564084375002</v>
      </c>
      <c r="C18" s="17"/>
      <c r="D18" s="18"/>
      <c r="E18" s="18">
        <f>$B18*$B$11/100</f>
        <v>1.0574620179421172</v>
      </c>
      <c r="F18" s="18">
        <f>E18*(1+$B$12/100)</f>
        <v>1.1632082197363292</v>
      </c>
      <c r="G18" s="18">
        <f t="shared" ref="G18:AZ64" si="5">F18*(1+$B$12/100)</f>
        <v>1.2795290417099621</v>
      </c>
      <c r="H18" s="18">
        <f t="shared" si="5"/>
        <v>1.4074819458809584</v>
      </c>
      <c r="I18" s="18">
        <f t="shared" si="5"/>
        <v>1.5482301404690544</v>
      </c>
      <c r="J18" s="18">
        <f t="shared" si="5"/>
        <v>1.70305315451596</v>
      </c>
      <c r="K18" s="18">
        <f t="shared" si="5"/>
        <v>1.8733584699675561</v>
      </c>
      <c r="L18" s="18">
        <f t="shared" si="5"/>
        <v>2.0606943169643119</v>
      </c>
      <c r="M18" s="18">
        <f t="shared" ref="M18:AZ18" si="6">L18*(1+$B$12/100)</f>
        <v>2.2667637486607433</v>
      </c>
      <c r="N18" s="18">
        <f t="shared" si="6"/>
        <v>2.4934401235268178</v>
      </c>
      <c r="O18" s="18">
        <f t="shared" si="6"/>
        <v>2.7427841358794995</v>
      </c>
      <c r="P18" s="18">
        <f t="shared" si="6"/>
        <v>3.0170625494674499</v>
      </c>
      <c r="Q18" s="18">
        <f t="shared" si="6"/>
        <v>3.3187688044141952</v>
      </c>
      <c r="R18" s="18">
        <f t="shared" si="6"/>
        <v>3.6506456848556148</v>
      </c>
      <c r="S18" s="18">
        <f t="shared" si="6"/>
        <v>4.0157102533411768</v>
      </c>
      <c r="T18" s="18">
        <f t="shared" si="6"/>
        <v>4.4172812786752953</v>
      </c>
      <c r="U18" s="18">
        <f t="shared" si="6"/>
        <v>4.8590094065428255</v>
      </c>
      <c r="V18" s="18">
        <f t="shared" si="6"/>
        <v>5.3449103471971089</v>
      </c>
      <c r="W18" s="18">
        <f t="shared" si="6"/>
        <v>5.8794013819168205</v>
      </c>
      <c r="X18" s="18">
        <f t="shared" si="6"/>
        <v>6.4673415201085032</v>
      </c>
      <c r="Y18" s="18">
        <f t="shared" si="6"/>
        <v>7.1140756721193537</v>
      </c>
      <c r="Z18" s="18">
        <f t="shared" si="6"/>
        <v>7.8254832393312901</v>
      </c>
      <c r="AA18" s="18">
        <f t="shared" si="6"/>
        <v>8.6080315632644204</v>
      </c>
      <c r="AB18" s="18">
        <f t="shared" si="6"/>
        <v>9.4688347195908626</v>
      </c>
      <c r="AC18" s="18">
        <f t="shared" si="6"/>
        <v>10.415718191549949</v>
      </c>
      <c r="AD18" s="18">
        <f t="shared" si="6"/>
        <v>11.457290010704945</v>
      </c>
      <c r="AE18" s="18">
        <f t="shared" si="6"/>
        <v>12.603019011775441</v>
      </c>
      <c r="AF18" s="18">
        <f t="shared" si="6"/>
        <v>13.863320912952986</v>
      </c>
      <c r="AG18" s="18">
        <f t="shared" si="6"/>
        <v>15.249653004248286</v>
      </c>
      <c r="AH18" s="18">
        <f t="shared" si="6"/>
        <v>16.774618304673115</v>
      </c>
      <c r="AI18" s="18">
        <f t="shared" si="6"/>
        <v>18.452080135140427</v>
      </c>
      <c r="AJ18" s="18">
        <f t="shared" si="6"/>
        <v>20.29728814865447</v>
      </c>
      <c r="AK18" s="18">
        <f t="shared" si="6"/>
        <v>22.32701696351992</v>
      </c>
      <c r="AL18" s="18">
        <f t="shared" si="6"/>
        <v>24.559718659871915</v>
      </c>
      <c r="AM18" s="18">
        <f t="shared" si="6"/>
        <v>27.01569052585911</v>
      </c>
      <c r="AN18" s="18">
        <f t="shared" si="6"/>
        <v>29.717259578445024</v>
      </c>
      <c r="AO18" s="18">
        <f t="shared" si="6"/>
        <v>32.688985536289529</v>
      </c>
      <c r="AP18" s="18">
        <f t="shared" si="6"/>
        <v>35.957884089918487</v>
      </c>
      <c r="AQ18" s="18">
        <f t="shared" si="6"/>
        <v>39.553672498910338</v>
      </c>
      <c r="AR18" s="18">
        <f t="shared" si="6"/>
        <v>43.509039748801378</v>
      </c>
      <c r="AS18" s="18">
        <f t="shared" si="6"/>
        <v>47.859943723681518</v>
      </c>
      <c r="AT18" s="18">
        <f t="shared" si="6"/>
        <v>52.645938096049676</v>
      </c>
      <c r="AU18" s="18">
        <f t="shared" si="6"/>
        <v>57.910531905654651</v>
      </c>
      <c r="AV18" s="18">
        <f t="shared" si="6"/>
        <v>63.701585096220121</v>
      </c>
      <c r="AW18" s="18">
        <f t="shared" si="6"/>
        <v>70.071743605842144</v>
      </c>
      <c r="AX18" s="18">
        <f t="shared" si="6"/>
        <v>77.07891796642636</v>
      </c>
      <c r="AY18" s="18">
        <f t="shared" si="6"/>
        <v>84.786809763069002</v>
      </c>
      <c r="AZ18" s="19">
        <f t="shared" si="6"/>
        <v>93.265490739375906</v>
      </c>
      <c r="BB18" s="11">
        <f>BB17+$B$6</f>
        <v>1500</v>
      </c>
      <c r="BC18" s="11">
        <f>BC17+$B18</f>
        <v>1579.792314084375</v>
      </c>
    </row>
    <row r="19" spans="1:55" s="11" customFormat="1" x14ac:dyDescent="0.25">
      <c r="A19" s="10">
        <v>3</v>
      </c>
      <c r="B19" s="11">
        <f>$B$6+SUM(E$16:E18)</f>
        <v>47.525382510754625</v>
      </c>
      <c r="C19" s="17"/>
      <c r="D19" s="18"/>
      <c r="E19" s="18"/>
      <c r="F19" s="18">
        <f>$B19*$B$11/100</f>
        <v>1.1896791377004652</v>
      </c>
      <c r="G19" s="18">
        <f t="shared" si="5"/>
        <v>1.3086470514705117</v>
      </c>
      <c r="H19" s="18">
        <f t="shared" si="5"/>
        <v>1.439511756617563</v>
      </c>
      <c r="I19" s="18">
        <f t="shared" ref="I19:AZ19" si="7">H19*(1+$B$12/100)</f>
        <v>1.5834629322793194</v>
      </c>
      <c r="J19" s="18">
        <f t="shared" si="7"/>
        <v>1.7418092255072515</v>
      </c>
      <c r="K19" s="18">
        <f t="shared" si="7"/>
        <v>1.9159901480579768</v>
      </c>
      <c r="L19" s="18">
        <f t="shared" si="7"/>
        <v>2.1075891628637748</v>
      </c>
      <c r="M19" s="18">
        <f t="shared" si="7"/>
        <v>2.3183480791501525</v>
      </c>
      <c r="N19" s="18">
        <f t="shared" si="7"/>
        <v>2.5501828870651679</v>
      </c>
      <c r="O19" s="18">
        <f t="shared" si="7"/>
        <v>2.805201175771685</v>
      </c>
      <c r="P19" s="18">
        <f t="shared" si="7"/>
        <v>3.0857212933488536</v>
      </c>
      <c r="Q19" s="18">
        <f t="shared" si="7"/>
        <v>3.3942934226837393</v>
      </c>
      <c r="R19" s="18">
        <f t="shared" si="7"/>
        <v>3.7337227649521134</v>
      </c>
      <c r="S19" s="18">
        <f t="shared" si="7"/>
        <v>4.1070950414473248</v>
      </c>
      <c r="T19" s="18">
        <f t="shared" si="7"/>
        <v>4.5178045455920577</v>
      </c>
      <c r="U19" s="18">
        <f t="shared" si="7"/>
        <v>4.9695850001512643</v>
      </c>
      <c r="V19" s="18">
        <f t="shared" si="7"/>
        <v>5.4665435001663907</v>
      </c>
      <c r="W19" s="18">
        <f t="shared" si="7"/>
        <v>6.0131978501830305</v>
      </c>
      <c r="X19" s="18">
        <f t="shared" si="7"/>
        <v>6.6145176352013344</v>
      </c>
      <c r="Y19" s="18">
        <f t="shared" si="7"/>
        <v>7.2759693987214682</v>
      </c>
      <c r="Z19" s="18">
        <f t="shared" si="7"/>
        <v>8.0035663385936164</v>
      </c>
      <c r="AA19" s="18">
        <f t="shared" si="7"/>
        <v>8.8039229724529786</v>
      </c>
      <c r="AB19" s="18">
        <f t="shared" si="7"/>
        <v>9.6843152696982777</v>
      </c>
      <c r="AC19" s="18">
        <f t="shared" si="7"/>
        <v>10.652746796668106</v>
      </c>
      <c r="AD19" s="18">
        <f t="shared" si="7"/>
        <v>11.718021476334918</v>
      </c>
      <c r="AE19" s="18">
        <f t="shared" si="7"/>
        <v>12.889823623968411</v>
      </c>
      <c r="AF19" s="18">
        <f t="shared" si="7"/>
        <v>14.178805986365253</v>
      </c>
      <c r="AG19" s="18">
        <f t="shared" si="7"/>
        <v>15.59668658500178</v>
      </c>
      <c r="AH19" s="18">
        <f t="shared" si="7"/>
        <v>17.15635524350196</v>
      </c>
      <c r="AI19" s="18">
        <f t="shared" si="7"/>
        <v>18.871990767852157</v>
      </c>
      <c r="AJ19" s="18">
        <f t="shared" si="7"/>
        <v>20.759189844637376</v>
      </c>
      <c r="AK19" s="18">
        <f t="shared" si="7"/>
        <v>22.835108829101117</v>
      </c>
      <c r="AL19" s="18">
        <f t="shared" si="7"/>
        <v>25.118619712011231</v>
      </c>
      <c r="AM19" s="18">
        <f t="shared" si="7"/>
        <v>27.630481683212356</v>
      </c>
      <c r="AN19" s="18">
        <f t="shared" si="7"/>
        <v>30.393529851533593</v>
      </c>
      <c r="AO19" s="18">
        <f t="shared" si="7"/>
        <v>33.432882836686957</v>
      </c>
      <c r="AP19" s="18">
        <f t="shared" si="7"/>
        <v>36.776171120355656</v>
      </c>
      <c r="AQ19" s="18">
        <f t="shared" si="7"/>
        <v>40.453788232391226</v>
      </c>
      <c r="AR19" s="18">
        <f t="shared" si="7"/>
        <v>44.499167055630352</v>
      </c>
      <c r="AS19" s="18">
        <f t="shared" si="7"/>
        <v>48.949083761193393</v>
      </c>
      <c r="AT19" s="18">
        <f t="shared" si="7"/>
        <v>53.843992137312739</v>
      </c>
      <c r="AU19" s="18">
        <f t="shared" si="7"/>
        <v>59.228391351044017</v>
      </c>
      <c r="AV19" s="18">
        <f t="shared" si="7"/>
        <v>65.151230486148421</v>
      </c>
      <c r="AW19" s="18">
        <f t="shared" si="7"/>
        <v>71.666353534763275</v>
      </c>
      <c r="AX19" s="18">
        <f t="shared" si="7"/>
        <v>78.832988888239612</v>
      </c>
      <c r="AY19" s="18">
        <f t="shared" si="7"/>
        <v>86.716287777063584</v>
      </c>
      <c r="AZ19" s="19">
        <f t="shared" si="7"/>
        <v>95.387916554769944</v>
      </c>
      <c r="BB19" s="11">
        <f t="shared" ref="BB19:BB66" si="8">BB18+$B$6</f>
        <v>1500</v>
      </c>
      <c r="BC19" s="11">
        <f t="shared" ref="BC19:BC66" si="9">BC18+$B19</f>
        <v>1627.3176965951295</v>
      </c>
    </row>
    <row r="20" spans="1:55" s="11" customFormat="1" x14ac:dyDescent="0.25">
      <c r="A20" s="10">
        <v>4</v>
      </c>
      <c r="B20" s="11">
        <f>$B$6+SUM(F$16:F19)</f>
        <v>53.467599899530555</v>
      </c>
      <c r="C20" s="17"/>
      <c r="D20" s="18"/>
      <c r="E20" s="18"/>
      <c r="F20" s="18"/>
      <c r="G20" s="18">
        <f>$B20*$B$11/100</f>
        <v>1.3384276944849987</v>
      </c>
      <c r="H20" s="18">
        <f t="shared" si="5"/>
        <v>1.4722704639334987</v>
      </c>
      <c r="I20" s="18">
        <f t="shared" ref="I20:AZ20" si="10">H20*(1+$B$12/100)</f>
        <v>1.6194975103268487</v>
      </c>
      <c r="J20" s="18">
        <f t="shared" si="10"/>
        <v>1.7814472613595338</v>
      </c>
      <c r="K20" s="18">
        <f t="shared" si="10"/>
        <v>1.9595919874954872</v>
      </c>
      <c r="L20" s="18">
        <f t="shared" si="10"/>
        <v>2.1555511862450363</v>
      </c>
      <c r="M20" s="18">
        <f t="shared" si="10"/>
        <v>2.37110630486954</v>
      </c>
      <c r="N20" s="18">
        <f t="shared" si="10"/>
        <v>2.6082169353564941</v>
      </c>
      <c r="O20" s="18">
        <f t="shared" si="10"/>
        <v>2.8690386288921439</v>
      </c>
      <c r="P20" s="18">
        <f t="shared" si="10"/>
        <v>3.1559424917813583</v>
      </c>
      <c r="Q20" s="18">
        <f t="shared" si="10"/>
        <v>3.4715367409594946</v>
      </c>
      <c r="R20" s="18">
        <f t="shared" si="10"/>
        <v>3.8186904150554444</v>
      </c>
      <c r="S20" s="18">
        <f t="shared" si="10"/>
        <v>4.2005594565609892</v>
      </c>
      <c r="T20" s="18">
        <f t="shared" si="10"/>
        <v>4.6206154022170889</v>
      </c>
      <c r="U20" s="18">
        <f t="shared" si="10"/>
        <v>5.0826769424387983</v>
      </c>
      <c r="V20" s="18">
        <f t="shared" si="10"/>
        <v>5.5909446366826785</v>
      </c>
      <c r="W20" s="18">
        <f t="shared" si="10"/>
        <v>6.1500391003509467</v>
      </c>
      <c r="X20" s="18">
        <f t="shared" si="10"/>
        <v>6.7650430103860417</v>
      </c>
      <c r="Y20" s="18">
        <f t="shared" si="10"/>
        <v>7.4415473114246469</v>
      </c>
      <c r="Z20" s="18">
        <f t="shared" si="10"/>
        <v>8.1857020425671116</v>
      </c>
      <c r="AA20" s="18">
        <f t="shared" si="10"/>
        <v>9.0042722468238239</v>
      </c>
      <c r="AB20" s="18">
        <f t="shared" si="10"/>
        <v>9.9046994715062073</v>
      </c>
      <c r="AC20" s="18">
        <f t="shared" si="10"/>
        <v>10.895169418656829</v>
      </c>
      <c r="AD20" s="18">
        <f t="shared" si="10"/>
        <v>11.984686360522513</v>
      </c>
      <c r="AE20" s="18">
        <f t="shared" si="10"/>
        <v>13.183154996574766</v>
      </c>
      <c r="AF20" s="18">
        <f t="shared" si="10"/>
        <v>14.501470496232244</v>
      </c>
      <c r="AG20" s="18">
        <f t="shared" si="10"/>
        <v>15.95161754585547</v>
      </c>
      <c r="AH20" s="18">
        <f t="shared" si="10"/>
        <v>17.546779300441017</v>
      </c>
      <c r="AI20" s="18">
        <f t="shared" si="10"/>
        <v>19.30145723048512</v>
      </c>
      <c r="AJ20" s="18">
        <f t="shared" si="10"/>
        <v>21.231602953533635</v>
      </c>
      <c r="AK20" s="18">
        <f t="shared" si="10"/>
        <v>23.354763248887</v>
      </c>
      <c r="AL20" s="18">
        <f t="shared" si="10"/>
        <v>25.690239573775703</v>
      </c>
      <c r="AM20" s="18">
        <f t="shared" si="10"/>
        <v>28.259263531153277</v>
      </c>
      <c r="AN20" s="18">
        <f t="shared" si="10"/>
        <v>31.085189884268608</v>
      </c>
      <c r="AO20" s="18">
        <f t="shared" si="10"/>
        <v>34.193708872695474</v>
      </c>
      <c r="AP20" s="18">
        <f t="shared" si="10"/>
        <v>37.613079759965025</v>
      </c>
      <c r="AQ20" s="18">
        <f t="shared" si="10"/>
        <v>41.374387735961534</v>
      </c>
      <c r="AR20" s="18">
        <f t="shared" si="10"/>
        <v>45.511826509557693</v>
      </c>
      <c r="AS20" s="18">
        <f t="shared" si="10"/>
        <v>50.063009160513467</v>
      </c>
      <c r="AT20" s="18">
        <f t="shared" si="10"/>
        <v>55.069310076564818</v>
      </c>
      <c r="AU20" s="18">
        <f t="shared" si="10"/>
        <v>60.576241084221301</v>
      </c>
      <c r="AV20" s="18">
        <f t="shared" si="10"/>
        <v>66.633865192643441</v>
      </c>
      <c r="AW20" s="18">
        <f t="shared" si="10"/>
        <v>73.297251711907791</v>
      </c>
      <c r="AX20" s="18">
        <f t="shared" si="10"/>
        <v>80.626976883098578</v>
      </c>
      <c r="AY20" s="18">
        <f t="shared" si="10"/>
        <v>88.689674571408446</v>
      </c>
      <c r="AZ20" s="19">
        <f t="shared" si="10"/>
        <v>97.558642028549301</v>
      </c>
      <c r="BB20" s="11">
        <f t="shared" si="8"/>
        <v>1500</v>
      </c>
      <c r="BC20" s="11">
        <f t="shared" si="9"/>
        <v>1680.7852964946601</v>
      </c>
    </row>
    <row r="21" spans="1:55" s="11" customFormat="1" x14ac:dyDescent="0.25">
      <c r="A21" s="10">
        <v>5</v>
      </c>
      <c r="B21" s="11">
        <f>$B$6+SUM(G$16:G20)</f>
        <v>60.15278758396861</v>
      </c>
      <c r="C21" s="17"/>
      <c r="D21" s="18"/>
      <c r="E21" s="18"/>
      <c r="F21" s="18"/>
      <c r="G21" s="18"/>
      <c r="H21" s="18">
        <f>$B21*$B$11/100</f>
        <v>1.5057746551956941</v>
      </c>
      <c r="I21" s="18">
        <f t="shared" si="5"/>
        <v>1.6563521207152636</v>
      </c>
      <c r="J21" s="18">
        <f t="shared" ref="J21:AZ21" si="11">I21*(1+$B$12/100)</f>
        <v>1.8219873327867901</v>
      </c>
      <c r="K21" s="18">
        <f t="shared" si="11"/>
        <v>2.0041860660654693</v>
      </c>
      <c r="L21" s="18">
        <f t="shared" si="11"/>
        <v>2.2046046726720165</v>
      </c>
      <c r="M21" s="18">
        <f t="shared" si="11"/>
        <v>2.4250651399392185</v>
      </c>
      <c r="N21" s="18">
        <f t="shared" si="11"/>
        <v>2.6675716539331407</v>
      </c>
      <c r="O21" s="18">
        <f t="shared" si="11"/>
        <v>2.934328819326455</v>
      </c>
      <c r="P21" s="18">
        <f t="shared" si="11"/>
        <v>3.2277617012591007</v>
      </c>
      <c r="Q21" s="18">
        <f t="shared" si="11"/>
        <v>3.5505378713850111</v>
      </c>
      <c r="R21" s="18">
        <f t="shared" si="11"/>
        <v>3.9055916585235124</v>
      </c>
      <c r="S21" s="18">
        <f t="shared" si="11"/>
        <v>4.2961508243758644</v>
      </c>
      <c r="T21" s="18">
        <f t="shared" si="11"/>
        <v>4.725765906813451</v>
      </c>
      <c r="U21" s="18">
        <f t="shared" si="11"/>
        <v>5.1983424974947967</v>
      </c>
      <c r="V21" s="18">
        <f t="shared" si="11"/>
        <v>5.7181767472442768</v>
      </c>
      <c r="W21" s="18">
        <f t="shared" si="11"/>
        <v>6.2899944219687054</v>
      </c>
      <c r="X21" s="18">
        <f t="shared" si="11"/>
        <v>6.9189938641655768</v>
      </c>
      <c r="Y21" s="18">
        <f t="shared" si="11"/>
        <v>7.6108932505821354</v>
      </c>
      <c r="Z21" s="18">
        <f t="shared" si="11"/>
        <v>8.3719825756403488</v>
      </c>
      <c r="AA21" s="18">
        <f t="shared" si="11"/>
        <v>9.2091808332043836</v>
      </c>
      <c r="AB21" s="18">
        <f t="shared" si="11"/>
        <v>10.130098916524823</v>
      </c>
      <c r="AC21" s="18">
        <f t="shared" si="11"/>
        <v>11.143108808177306</v>
      </c>
      <c r="AD21" s="18">
        <f t="shared" si="11"/>
        <v>12.257419688995038</v>
      </c>
      <c r="AE21" s="18">
        <f t="shared" si="11"/>
        <v>13.483161657894543</v>
      </c>
      <c r="AF21" s="18">
        <f t="shared" si="11"/>
        <v>14.831477823683999</v>
      </c>
      <c r="AG21" s="18">
        <f t="shared" si="11"/>
        <v>16.314625606052399</v>
      </c>
      <c r="AH21" s="18">
        <f t="shared" si="11"/>
        <v>17.946088166657642</v>
      </c>
      <c r="AI21" s="18">
        <f t="shared" si="11"/>
        <v>19.740696983323406</v>
      </c>
      <c r="AJ21" s="18">
        <f t="shared" si="11"/>
        <v>21.71476668165575</v>
      </c>
      <c r="AK21" s="18">
        <f t="shared" si="11"/>
        <v>23.886243349821328</v>
      </c>
      <c r="AL21" s="18">
        <f t="shared" si="11"/>
        <v>26.274867684803464</v>
      </c>
      <c r="AM21" s="18">
        <f t="shared" si="11"/>
        <v>28.902354453283813</v>
      </c>
      <c r="AN21" s="18">
        <f t="shared" si="11"/>
        <v>31.792589898612196</v>
      </c>
      <c r="AO21" s="18">
        <f t="shared" si="11"/>
        <v>34.971848888473417</v>
      </c>
      <c r="AP21" s="18">
        <f t="shared" si="11"/>
        <v>38.46903377732076</v>
      </c>
      <c r="AQ21" s="18">
        <f t="shared" si="11"/>
        <v>42.315937155052836</v>
      </c>
      <c r="AR21" s="18">
        <f t="shared" si="11"/>
        <v>46.547530870558127</v>
      </c>
      <c r="AS21" s="18">
        <f t="shared" si="11"/>
        <v>51.202283957613943</v>
      </c>
      <c r="AT21" s="18">
        <f t="shared" si="11"/>
        <v>56.322512353375345</v>
      </c>
      <c r="AU21" s="18">
        <f t="shared" si="11"/>
        <v>61.954763588712886</v>
      </c>
      <c r="AV21" s="18">
        <f t="shared" si="11"/>
        <v>68.150239947584183</v>
      </c>
      <c r="AW21" s="18">
        <f t="shared" si="11"/>
        <v>74.965263942342602</v>
      </c>
      <c r="AX21" s="18">
        <f t="shared" si="11"/>
        <v>82.461790336576868</v>
      </c>
      <c r="AY21" s="18">
        <f t="shared" si="11"/>
        <v>90.707969370234565</v>
      </c>
      <c r="AZ21" s="19">
        <f t="shared" si="11"/>
        <v>99.778766307258024</v>
      </c>
      <c r="BB21" s="11">
        <f t="shared" si="8"/>
        <v>1500</v>
      </c>
      <c r="BC21" s="11">
        <f t="shared" si="9"/>
        <v>1740.9380840786287</v>
      </c>
    </row>
    <row r="22" spans="1:55" s="11" customFormat="1" x14ac:dyDescent="0.25">
      <c r="A22" s="10">
        <v>6</v>
      </c>
      <c r="B22" s="11">
        <f>$B$6+SUM(H$16:H21)</f>
        <v>67.673840997561172</v>
      </c>
      <c r="C22" s="17"/>
      <c r="D22" s="18"/>
      <c r="E22" s="18"/>
      <c r="F22" s="18"/>
      <c r="G22" s="18"/>
      <c r="H22" s="18"/>
      <c r="I22" s="18">
        <f>$B22*$B$11/100</f>
        <v>1.69404542477145</v>
      </c>
      <c r="J22" s="18">
        <f t="shared" si="5"/>
        <v>1.8634499672485951</v>
      </c>
      <c r="K22" s="18">
        <f t="shared" ref="K22:AZ22" si="12">J22*(1+$B$12/100)</f>
        <v>2.0497949639734547</v>
      </c>
      <c r="L22" s="18">
        <f t="shared" si="12"/>
        <v>2.2547744603708004</v>
      </c>
      <c r="M22" s="18">
        <f t="shared" si="12"/>
        <v>2.4802519064078807</v>
      </c>
      <c r="N22" s="18">
        <f t="shared" si="12"/>
        <v>2.7282770970486689</v>
      </c>
      <c r="O22" s="18">
        <f t="shared" si="12"/>
        <v>3.0011048067535362</v>
      </c>
      <c r="P22" s="18">
        <f t="shared" si="12"/>
        <v>3.30121528742889</v>
      </c>
      <c r="Q22" s="18">
        <f t="shared" si="12"/>
        <v>3.6313368161717792</v>
      </c>
      <c r="R22" s="18">
        <f t="shared" si="12"/>
        <v>3.9944704977889574</v>
      </c>
      <c r="S22" s="18">
        <f t="shared" si="12"/>
        <v>4.3939175475678534</v>
      </c>
      <c r="T22" s="18">
        <f t="shared" si="12"/>
        <v>4.833309302324639</v>
      </c>
      <c r="U22" s="18">
        <f t="shared" si="12"/>
        <v>5.3166402325571029</v>
      </c>
      <c r="V22" s="18">
        <f t="shared" si="12"/>
        <v>5.8483042558128133</v>
      </c>
      <c r="W22" s="18">
        <f t="shared" si="12"/>
        <v>6.4331346813940948</v>
      </c>
      <c r="X22" s="18">
        <f t="shared" si="12"/>
        <v>7.0764481495335048</v>
      </c>
      <c r="Y22" s="18">
        <f t="shared" si="12"/>
        <v>7.7840929644868559</v>
      </c>
      <c r="Z22" s="18">
        <f t="shared" si="12"/>
        <v>8.5625022609355419</v>
      </c>
      <c r="AA22" s="18">
        <f t="shared" si="12"/>
        <v>9.4187524870290975</v>
      </c>
      <c r="AB22" s="18">
        <f t="shared" si="12"/>
        <v>10.360627735732008</v>
      </c>
      <c r="AC22" s="18">
        <f t="shared" si="12"/>
        <v>11.396690509305209</v>
      </c>
      <c r="AD22" s="18">
        <f t="shared" si="12"/>
        <v>12.536359560235731</v>
      </c>
      <c r="AE22" s="18">
        <f t="shared" si="12"/>
        <v>13.789995516259305</v>
      </c>
      <c r="AF22" s="18">
        <f t="shared" si="12"/>
        <v>15.168995067885236</v>
      </c>
      <c r="AG22" s="18">
        <f t="shared" si="12"/>
        <v>16.68589457467376</v>
      </c>
      <c r="AH22" s="18">
        <f t="shared" si="12"/>
        <v>18.354484032141137</v>
      </c>
      <c r="AI22" s="18">
        <f t="shared" si="12"/>
        <v>20.189932435355253</v>
      </c>
      <c r="AJ22" s="18">
        <f t="shared" si="12"/>
        <v>22.208925678890779</v>
      </c>
      <c r="AK22" s="18">
        <f t="shared" si="12"/>
        <v>24.42981824677986</v>
      </c>
      <c r="AL22" s="18">
        <f t="shared" si="12"/>
        <v>26.872800071457849</v>
      </c>
      <c r="AM22" s="18">
        <f t="shared" si="12"/>
        <v>29.560080078603637</v>
      </c>
      <c r="AN22" s="18">
        <f t="shared" si="12"/>
        <v>32.516088086464002</v>
      </c>
      <c r="AO22" s="18">
        <f t="shared" si="12"/>
        <v>35.767696895110404</v>
      </c>
      <c r="AP22" s="18">
        <f t="shared" si="12"/>
        <v>39.344466584621451</v>
      </c>
      <c r="AQ22" s="18">
        <f t="shared" si="12"/>
        <v>43.278913243083601</v>
      </c>
      <c r="AR22" s="18">
        <f t="shared" si="12"/>
        <v>47.606804567391961</v>
      </c>
      <c r="AS22" s="18">
        <f t="shared" si="12"/>
        <v>52.367485024131163</v>
      </c>
      <c r="AT22" s="18">
        <f t="shared" si="12"/>
        <v>57.604233526544284</v>
      </c>
      <c r="AU22" s="18">
        <f t="shared" si="12"/>
        <v>63.364656879198719</v>
      </c>
      <c r="AV22" s="18">
        <f t="shared" si="12"/>
        <v>69.701122567118603</v>
      </c>
      <c r="AW22" s="18">
        <f t="shared" si="12"/>
        <v>76.671234823830474</v>
      </c>
      <c r="AX22" s="18">
        <f t="shared" si="12"/>
        <v>84.338358306213522</v>
      </c>
      <c r="AY22" s="18">
        <f t="shared" si="12"/>
        <v>92.772194136834884</v>
      </c>
      <c r="AZ22" s="19">
        <f t="shared" si="12"/>
        <v>102.04941355051838</v>
      </c>
      <c r="BB22" s="11">
        <f t="shared" si="8"/>
        <v>1500</v>
      </c>
      <c r="BC22" s="11">
        <f t="shared" si="9"/>
        <v>1808.6119250761899</v>
      </c>
    </row>
    <row r="23" spans="1:55" s="11" customFormat="1" x14ac:dyDescent="0.25">
      <c r="A23" s="10">
        <v>7</v>
      </c>
      <c r="B23" s="11">
        <f>$B$6+SUM(I$16:I22)</f>
        <v>76.135270522088746</v>
      </c>
      <c r="C23" s="17"/>
      <c r="D23" s="18"/>
      <c r="E23" s="18"/>
      <c r="F23" s="18"/>
      <c r="G23" s="18"/>
      <c r="H23" s="18"/>
      <c r="I23" s="18"/>
      <c r="J23" s="18">
        <f>$B23*$B$11/100</f>
        <v>1.9058561593441865</v>
      </c>
      <c r="K23" s="18">
        <f t="shared" si="5"/>
        <v>2.0964417752786053</v>
      </c>
      <c r="L23" s="18">
        <f t="shared" ref="L23:AZ23" si="13">K23*(1+$B$12/100)</f>
        <v>2.3060859528064661</v>
      </c>
      <c r="M23" s="18">
        <f t="shared" si="13"/>
        <v>2.5366945480871128</v>
      </c>
      <c r="N23" s="18">
        <f t="shared" si="13"/>
        <v>2.7903640028958243</v>
      </c>
      <c r="O23" s="18">
        <f t="shared" si="13"/>
        <v>3.0694004031854072</v>
      </c>
      <c r="P23" s="18">
        <f t="shared" si="13"/>
        <v>3.3763404435039481</v>
      </c>
      <c r="Q23" s="18">
        <f t="shared" si="13"/>
        <v>3.713974487854343</v>
      </c>
      <c r="R23" s="18">
        <f t="shared" si="13"/>
        <v>4.0853719366397776</v>
      </c>
      <c r="S23" s="18">
        <f t="shared" si="13"/>
        <v>4.4939091303037557</v>
      </c>
      <c r="T23" s="18">
        <f t="shared" si="13"/>
        <v>4.9433000433341316</v>
      </c>
      <c r="U23" s="18">
        <f t="shared" si="13"/>
        <v>5.437630047667545</v>
      </c>
      <c r="V23" s="18">
        <f t="shared" si="13"/>
        <v>5.9813930524343002</v>
      </c>
      <c r="W23" s="18">
        <f t="shared" si="13"/>
        <v>6.5795323576777305</v>
      </c>
      <c r="X23" s="18">
        <f t="shared" si="13"/>
        <v>7.2374855934455038</v>
      </c>
      <c r="Y23" s="18">
        <f t="shared" si="13"/>
        <v>7.9612341527900545</v>
      </c>
      <c r="Z23" s="18">
        <f t="shared" si="13"/>
        <v>8.757357568069061</v>
      </c>
      <c r="AA23" s="18">
        <f t="shared" si="13"/>
        <v>9.6330933248759685</v>
      </c>
      <c r="AB23" s="18">
        <f t="shared" si="13"/>
        <v>10.596402657363566</v>
      </c>
      <c r="AC23" s="18">
        <f t="shared" si="13"/>
        <v>11.656042923099923</v>
      </c>
      <c r="AD23" s="18">
        <f t="shared" si="13"/>
        <v>12.821647215409916</v>
      </c>
      <c r="AE23" s="18">
        <f t="shared" si="13"/>
        <v>14.103811936950908</v>
      </c>
      <c r="AF23" s="18">
        <f t="shared" si="13"/>
        <v>15.514193130646001</v>
      </c>
      <c r="AG23" s="18">
        <f t="shared" si="13"/>
        <v>17.065612443710602</v>
      </c>
      <c r="AH23" s="18">
        <f t="shared" si="13"/>
        <v>18.772173688081665</v>
      </c>
      <c r="AI23" s="18">
        <f t="shared" si="13"/>
        <v>20.649391056889833</v>
      </c>
      <c r="AJ23" s="18">
        <f t="shared" si="13"/>
        <v>22.714330162578818</v>
      </c>
      <c r="AK23" s="18">
        <f t="shared" si="13"/>
        <v>24.985763178836702</v>
      </c>
      <c r="AL23" s="18">
        <f t="shared" si="13"/>
        <v>27.484339496720374</v>
      </c>
      <c r="AM23" s="18">
        <f t="shared" si="13"/>
        <v>30.232773446392414</v>
      </c>
      <c r="AN23" s="18">
        <f t="shared" si="13"/>
        <v>33.256050791031662</v>
      </c>
      <c r="AO23" s="18">
        <f t="shared" si="13"/>
        <v>36.581655870134831</v>
      </c>
      <c r="AP23" s="18">
        <f t="shared" si="13"/>
        <v>40.239821457148317</v>
      </c>
      <c r="AQ23" s="18">
        <f t="shared" si="13"/>
        <v>44.263803602863149</v>
      </c>
      <c r="AR23" s="18">
        <f t="shared" si="13"/>
        <v>48.690183963149465</v>
      </c>
      <c r="AS23" s="18">
        <f t="shared" si="13"/>
        <v>53.559202359464415</v>
      </c>
      <c r="AT23" s="18">
        <f t="shared" si="13"/>
        <v>58.915122595410864</v>
      </c>
      <c r="AU23" s="18">
        <f t="shared" si="13"/>
        <v>64.806634854951952</v>
      </c>
      <c r="AV23" s="18">
        <f t="shared" si="13"/>
        <v>71.287298340447151</v>
      </c>
      <c r="AW23" s="18">
        <f t="shared" si="13"/>
        <v>78.416028174491871</v>
      </c>
      <c r="AX23" s="18">
        <f t="shared" si="13"/>
        <v>86.25763099194107</v>
      </c>
      <c r="AY23" s="18">
        <f t="shared" si="13"/>
        <v>94.883394091135187</v>
      </c>
      <c r="AZ23" s="19">
        <f t="shared" si="13"/>
        <v>104.37173350024871</v>
      </c>
      <c r="BB23" s="11">
        <f t="shared" si="8"/>
        <v>1500</v>
      </c>
      <c r="BC23" s="11">
        <f t="shared" si="9"/>
        <v>1884.7471955982787</v>
      </c>
    </row>
    <row r="24" spans="1:55" s="11" customFormat="1" x14ac:dyDescent="0.25">
      <c r="A24" s="10">
        <v>8</v>
      </c>
      <c r="B24" s="11">
        <f>$B$6+SUM(J$16:J23)</f>
        <v>85.654653733641808</v>
      </c>
      <c r="C24" s="17"/>
      <c r="D24" s="18"/>
      <c r="E24" s="18"/>
      <c r="F24" s="18"/>
      <c r="G24" s="18"/>
      <c r="H24" s="18"/>
      <c r="I24" s="18"/>
      <c r="J24" s="18"/>
      <c r="K24" s="18">
        <f>$B24*$B$11/100</f>
        <v>2.1441501195873887</v>
      </c>
      <c r="L24" s="18">
        <f t="shared" si="5"/>
        <v>2.3585651315461278</v>
      </c>
      <c r="M24" s="18">
        <f t="shared" si="5"/>
        <v>2.5944216447007409</v>
      </c>
      <c r="N24" s="18">
        <f t="shared" si="5"/>
        <v>2.8538638091708153</v>
      </c>
      <c r="O24" s="18">
        <f t="shared" si="5"/>
        <v>3.1392501900878971</v>
      </c>
      <c r="P24" s="18">
        <f t="shared" si="5"/>
        <v>3.453175209096687</v>
      </c>
      <c r="Q24" s="18">
        <f t="shared" si="5"/>
        <v>3.7984927300063558</v>
      </c>
      <c r="R24" s="18">
        <f t="shared" si="5"/>
        <v>4.1783420030069918</v>
      </c>
      <c r="S24" s="18">
        <f t="shared" si="5"/>
        <v>4.5961762033076914</v>
      </c>
      <c r="T24" s="18">
        <f t="shared" si="5"/>
        <v>5.055793823638461</v>
      </c>
      <c r="U24" s="18">
        <f t="shared" si="5"/>
        <v>5.5613732060023073</v>
      </c>
      <c r="V24" s="18">
        <f t="shared" si="5"/>
        <v>6.1175105266025387</v>
      </c>
      <c r="W24" s="18">
        <f t="shared" si="5"/>
        <v>6.7292615792627934</v>
      </c>
      <c r="X24" s="18">
        <f t="shared" si="5"/>
        <v>7.402187737189073</v>
      </c>
      <c r="Y24" s="18">
        <f t="shared" si="5"/>
        <v>8.1424065109079802</v>
      </c>
      <c r="Z24" s="18">
        <f t="shared" si="5"/>
        <v>8.9566471619987791</v>
      </c>
      <c r="AA24" s="18">
        <f t="shared" si="5"/>
        <v>9.8523118781986572</v>
      </c>
      <c r="AB24" s="18">
        <f t="shared" si="5"/>
        <v>10.837543066018524</v>
      </c>
      <c r="AC24" s="18">
        <f t="shared" si="5"/>
        <v>11.921297372620378</v>
      </c>
      <c r="AD24" s="18">
        <f t="shared" si="5"/>
        <v>13.113427109882418</v>
      </c>
      <c r="AE24" s="18">
        <f t="shared" si="5"/>
        <v>14.42476982087066</v>
      </c>
      <c r="AF24" s="18">
        <f t="shared" si="5"/>
        <v>15.867246802957727</v>
      </c>
      <c r="AG24" s="18">
        <f t="shared" si="5"/>
        <v>17.4539714832535</v>
      </c>
      <c r="AH24" s="18">
        <f t="shared" si="5"/>
        <v>19.199368631578853</v>
      </c>
      <c r="AI24" s="18">
        <f t="shared" si="5"/>
        <v>21.119305494736739</v>
      </c>
      <c r="AJ24" s="18">
        <f t="shared" si="5"/>
        <v>23.231236044210416</v>
      </c>
      <c r="AK24" s="18">
        <f t="shared" si="5"/>
        <v>25.554359648631458</v>
      </c>
      <c r="AL24" s="18">
        <f t="shared" si="5"/>
        <v>28.109795613494605</v>
      </c>
      <c r="AM24" s="18">
        <f t="shared" si="5"/>
        <v>30.920775174844067</v>
      </c>
      <c r="AN24" s="18">
        <f t="shared" si="5"/>
        <v>34.01285269232848</v>
      </c>
      <c r="AO24" s="18">
        <f t="shared" si="5"/>
        <v>37.41413796156133</v>
      </c>
      <c r="AP24" s="18">
        <f t="shared" si="5"/>
        <v>41.155551757717468</v>
      </c>
      <c r="AQ24" s="18">
        <f t="shared" si="5"/>
        <v>45.271106933489222</v>
      </c>
      <c r="AR24" s="18">
        <f t="shared" si="5"/>
        <v>49.798217626838145</v>
      </c>
      <c r="AS24" s="18">
        <f t="shared" si="5"/>
        <v>54.778039389521965</v>
      </c>
      <c r="AT24" s="18">
        <f t="shared" si="5"/>
        <v>60.255843328474164</v>
      </c>
      <c r="AU24" s="18">
        <f t="shared" si="5"/>
        <v>66.281427661321587</v>
      </c>
      <c r="AV24" s="18">
        <f t="shared" si="5"/>
        <v>72.909570427453758</v>
      </c>
      <c r="AW24" s="18">
        <f t="shared" si="5"/>
        <v>80.200527470199134</v>
      </c>
      <c r="AX24" s="18">
        <f t="shared" si="5"/>
        <v>88.220580217219052</v>
      </c>
      <c r="AY24" s="18">
        <f t="shared" si="5"/>
        <v>97.042638238940967</v>
      </c>
      <c r="AZ24" s="19">
        <f t="shared" si="5"/>
        <v>106.74690206283508</v>
      </c>
      <c r="BB24" s="11">
        <f t="shared" si="8"/>
        <v>1500</v>
      </c>
      <c r="BC24" s="11">
        <f t="shared" si="9"/>
        <v>1970.4018493319206</v>
      </c>
    </row>
    <row r="25" spans="1:55" s="11" customFormat="1" x14ac:dyDescent="0.25">
      <c r="A25" s="10">
        <v>9</v>
      </c>
      <c r="B25" s="11">
        <f>$B$6+SUM(K$16:K24)</f>
        <v>96.364269226593393</v>
      </c>
      <c r="C25" s="17"/>
      <c r="D25" s="18"/>
      <c r="E25" s="18"/>
      <c r="F25" s="18"/>
      <c r="G25" s="18"/>
      <c r="H25" s="18"/>
      <c r="I25" s="18"/>
      <c r="J25" s="18"/>
      <c r="K25" s="18"/>
      <c r="L25" s="18">
        <f>$B25*$B$11/100</f>
        <v>2.4122385694146988</v>
      </c>
      <c r="M25" s="18">
        <f t="shared" si="5"/>
        <v>2.6534624263561688</v>
      </c>
      <c r="N25" s="18">
        <f t="shared" si="5"/>
        <v>2.9188086689917858</v>
      </c>
      <c r="O25" s="18">
        <f t="shared" ref="O25:Q25" si="14">N25*(1+$B$12/100)</f>
        <v>3.2106895358909648</v>
      </c>
      <c r="P25" s="18">
        <f t="shared" si="14"/>
        <v>3.5317584894800618</v>
      </c>
      <c r="Q25" s="18">
        <f t="shared" si="14"/>
        <v>3.8849343384280681</v>
      </c>
      <c r="R25" s="18">
        <f t="shared" ref="R25:AZ25" si="15">Q25*(1+$B$12/100)</f>
        <v>4.2734277722708756</v>
      </c>
      <c r="S25" s="18">
        <f t="shared" si="15"/>
        <v>4.7007705494979639</v>
      </c>
      <c r="T25" s="18">
        <f t="shared" si="15"/>
        <v>5.1708476044477605</v>
      </c>
      <c r="U25" s="18">
        <f t="shared" si="15"/>
        <v>5.6879323648925366</v>
      </c>
      <c r="V25" s="18">
        <f t="shared" si="15"/>
        <v>6.2567256013817909</v>
      </c>
      <c r="W25" s="18">
        <f t="shared" si="15"/>
        <v>6.882398161519971</v>
      </c>
      <c r="X25" s="18">
        <f t="shared" si="15"/>
        <v>7.5706379776719688</v>
      </c>
      <c r="Y25" s="18">
        <f t="shared" si="15"/>
        <v>8.3277017754391665</v>
      </c>
      <c r="Z25" s="18">
        <f t="shared" si="15"/>
        <v>9.1604719529830838</v>
      </c>
      <c r="AA25" s="18">
        <f t="shared" si="15"/>
        <v>10.076519148281394</v>
      </c>
      <c r="AB25" s="18">
        <f t="shared" si="15"/>
        <v>11.084171063109533</v>
      </c>
      <c r="AC25" s="18">
        <f t="shared" si="15"/>
        <v>12.192588169420487</v>
      </c>
      <c r="AD25" s="18">
        <f t="shared" si="15"/>
        <v>13.411846986362537</v>
      </c>
      <c r="AE25" s="18">
        <f t="shared" si="15"/>
        <v>14.753031684998792</v>
      </c>
      <c r="AF25" s="18">
        <f t="shared" si="15"/>
        <v>16.228334853498673</v>
      </c>
      <c r="AG25" s="18">
        <f t="shared" si="15"/>
        <v>17.851168338848542</v>
      </c>
      <c r="AH25" s="18">
        <f t="shared" si="15"/>
        <v>19.636285172733398</v>
      </c>
      <c r="AI25" s="18">
        <f t="shared" si="15"/>
        <v>21.599913690006741</v>
      </c>
      <c r="AJ25" s="18">
        <f t="shared" si="15"/>
        <v>23.759905059007416</v>
      </c>
      <c r="AK25" s="18">
        <f t="shared" si="15"/>
        <v>26.135895564908161</v>
      </c>
      <c r="AL25" s="18">
        <f t="shared" si="15"/>
        <v>28.74948512139898</v>
      </c>
      <c r="AM25" s="18">
        <f t="shared" si="15"/>
        <v>31.624433633538882</v>
      </c>
      <c r="AN25" s="18">
        <f t="shared" si="15"/>
        <v>34.786876996892772</v>
      </c>
      <c r="AO25" s="18">
        <f t="shared" si="15"/>
        <v>38.265564696582054</v>
      </c>
      <c r="AP25" s="18">
        <f t="shared" si="15"/>
        <v>42.092121166240261</v>
      </c>
      <c r="AQ25" s="18">
        <f t="shared" si="15"/>
        <v>46.301333282864292</v>
      </c>
      <c r="AR25" s="18">
        <f t="shared" si="15"/>
        <v>50.931466611150725</v>
      </c>
      <c r="AS25" s="18">
        <f t="shared" si="15"/>
        <v>56.024613272265803</v>
      </c>
      <c r="AT25" s="18">
        <f t="shared" si="15"/>
        <v>61.627074599492389</v>
      </c>
      <c r="AU25" s="18">
        <f t="shared" si="15"/>
        <v>67.789782059441634</v>
      </c>
      <c r="AV25" s="18">
        <f t="shared" si="15"/>
        <v>74.568760265385805</v>
      </c>
      <c r="AW25" s="18">
        <f t="shared" si="15"/>
        <v>82.025636291924386</v>
      </c>
      <c r="AX25" s="18">
        <f t="shared" si="15"/>
        <v>90.228199921116826</v>
      </c>
      <c r="AY25" s="18">
        <f t="shared" si="15"/>
        <v>99.251019913228518</v>
      </c>
      <c r="AZ25" s="19">
        <f t="shared" si="15"/>
        <v>109.17612190455138</v>
      </c>
      <c r="BB25" s="11">
        <f t="shared" si="8"/>
        <v>1500</v>
      </c>
      <c r="BC25" s="11">
        <f t="shared" si="9"/>
        <v>2066.7661185585139</v>
      </c>
    </row>
    <row r="26" spans="1:55" s="11" customFormat="1" x14ac:dyDescent="0.25">
      <c r="A26" s="10">
        <v>10</v>
      </c>
      <c r="B26" s="11">
        <f>$B$6+SUM(L$16:L25)</f>
        <v>108.41293471866744</v>
      </c>
      <c r="C26" s="17"/>
      <c r="D26" s="18"/>
      <c r="E26" s="18"/>
      <c r="F26" s="18"/>
      <c r="G26" s="18"/>
      <c r="H26" s="18"/>
      <c r="I26" s="18"/>
      <c r="J26" s="18"/>
      <c r="K26" s="18"/>
      <c r="L26" s="18"/>
      <c r="M26" s="18">
        <f>$B26*$B$11/100</f>
        <v>2.7138467883450428</v>
      </c>
      <c r="N26" s="18">
        <f t="shared" si="5"/>
        <v>2.9852314671795472</v>
      </c>
      <c r="O26" s="18">
        <f t="shared" ref="O26:Q26" si="16">N26*(1+$B$12/100)</f>
        <v>3.2837546138975022</v>
      </c>
      <c r="P26" s="18">
        <f t="shared" si="16"/>
        <v>3.6121300752872529</v>
      </c>
      <c r="Q26" s="18">
        <f t="shared" si="16"/>
        <v>3.9733430828159784</v>
      </c>
      <c r="R26" s="18">
        <f t="shared" ref="R26:AZ26" si="17">Q26*(1+$B$12/100)</f>
        <v>4.3706773910975762</v>
      </c>
      <c r="S26" s="18">
        <f t="shared" si="17"/>
        <v>4.8077451302073344</v>
      </c>
      <c r="T26" s="18">
        <f t="shared" si="17"/>
        <v>5.2885196432280681</v>
      </c>
      <c r="U26" s="18">
        <f t="shared" si="17"/>
        <v>5.817371607550875</v>
      </c>
      <c r="V26" s="18">
        <f t="shared" si="17"/>
        <v>6.3991087683059629</v>
      </c>
      <c r="W26" s="18">
        <f t="shared" si="17"/>
        <v>7.0390196451365599</v>
      </c>
      <c r="X26" s="18">
        <f t="shared" si="17"/>
        <v>7.7429216096502165</v>
      </c>
      <c r="Y26" s="18">
        <f t="shared" si="17"/>
        <v>8.5172137706152391</v>
      </c>
      <c r="Z26" s="18">
        <f t="shared" si="17"/>
        <v>9.3689351476767637</v>
      </c>
      <c r="AA26" s="18">
        <f t="shared" si="17"/>
        <v>10.305828662444441</v>
      </c>
      <c r="AB26" s="18">
        <f t="shared" si="17"/>
        <v>11.336411528688886</v>
      </c>
      <c r="AC26" s="18">
        <f t="shared" si="17"/>
        <v>12.470052681557776</v>
      </c>
      <c r="AD26" s="18">
        <f t="shared" si="17"/>
        <v>13.717057949713555</v>
      </c>
      <c r="AE26" s="18">
        <f t="shared" si="17"/>
        <v>15.088763744684911</v>
      </c>
      <c r="AF26" s="18">
        <f t="shared" si="17"/>
        <v>16.597640119153404</v>
      </c>
      <c r="AG26" s="18">
        <f t="shared" si="17"/>
        <v>18.257404131068746</v>
      </c>
      <c r="AH26" s="18">
        <f t="shared" si="17"/>
        <v>20.083144544175621</v>
      </c>
      <c r="AI26" s="18">
        <f t="shared" si="17"/>
        <v>22.091458998593186</v>
      </c>
      <c r="AJ26" s="18">
        <f t="shared" si="17"/>
        <v>24.300604898452505</v>
      </c>
      <c r="AK26" s="18">
        <f t="shared" si="17"/>
        <v>26.730665388297759</v>
      </c>
      <c r="AL26" s="18">
        <f t="shared" si="17"/>
        <v>29.403731927127538</v>
      </c>
      <c r="AM26" s="18">
        <f t="shared" si="17"/>
        <v>32.344105119840293</v>
      </c>
      <c r="AN26" s="18">
        <f t="shared" si="17"/>
        <v>35.578515631824324</v>
      </c>
      <c r="AO26" s="18">
        <f t="shared" si="17"/>
        <v>39.136367195006763</v>
      </c>
      <c r="AP26" s="18">
        <f t="shared" si="17"/>
        <v>43.050003914507442</v>
      </c>
      <c r="AQ26" s="18">
        <f t="shared" si="17"/>
        <v>47.35500430595819</v>
      </c>
      <c r="AR26" s="18">
        <f t="shared" si="17"/>
        <v>52.09050473655401</v>
      </c>
      <c r="AS26" s="18">
        <f t="shared" si="17"/>
        <v>57.299555210209412</v>
      </c>
      <c r="AT26" s="18">
        <f t="shared" si="17"/>
        <v>63.02951073123036</v>
      </c>
      <c r="AU26" s="18">
        <f t="shared" si="17"/>
        <v>69.3324618043534</v>
      </c>
      <c r="AV26" s="18">
        <f t="shared" si="17"/>
        <v>76.265707984788747</v>
      </c>
      <c r="AW26" s="18">
        <f t="shared" si="17"/>
        <v>83.892278783267628</v>
      </c>
      <c r="AX26" s="18">
        <f t="shared" si="17"/>
        <v>92.281506661594392</v>
      </c>
      <c r="AY26" s="18">
        <f t="shared" si="17"/>
        <v>101.50965732775384</v>
      </c>
      <c r="AZ26" s="19">
        <f t="shared" si="17"/>
        <v>111.66062306052923</v>
      </c>
      <c r="BB26" s="11">
        <f t="shared" si="8"/>
        <v>1500</v>
      </c>
      <c r="BC26" s="11">
        <f t="shared" si="9"/>
        <v>2175.1790532771815</v>
      </c>
    </row>
    <row r="27" spans="1:55" s="11" customFormat="1" x14ac:dyDescent="0.25">
      <c r="A27" s="10">
        <v>11</v>
      </c>
      <c r="B27" s="11">
        <f>$B$6+SUM(M$16:M26)</f>
        <v>121.96807497887924</v>
      </c>
      <c r="C27" s="17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>
        <f>$B27*$B$11/100</f>
        <v>3.0531658369087946</v>
      </c>
      <c r="O27" s="18">
        <f t="shared" si="5"/>
        <v>3.3584824205996742</v>
      </c>
      <c r="P27" s="18">
        <f t="shared" ref="P27:Q27" si="18">O27*(1+$B$12/100)</f>
        <v>3.6943306626596417</v>
      </c>
      <c r="Q27" s="18">
        <f t="shared" si="18"/>
        <v>4.0637637289256059</v>
      </c>
      <c r="R27" s="18">
        <f t="shared" ref="R27:AZ27" si="19">Q27*(1+$B$12/100)</f>
        <v>4.470140101818167</v>
      </c>
      <c r="S27" s="18">
        <f t="shared" si="19"/>
        <v>4.9171541119999844</v>
      </c>
      <c r="T27" s="18">
        <f t="shared" si="19"/>
        <v>5.408869523199983</v>
      </c>
      <c r="U27" s="18">
        <f t="shared" si="19"/>
        <v>5.9497564755199814</v>
      </c>
      <c r="V27" s="18">
        <f t="shared" si="19"/>
        <v>6.5447321230719799</v>
      </c>
      <c r="W27" s="18">
        <f t="shared" si="19"/>
        <v>7.1992053353791787</v>
      </c>
      <c r="X27" s="18">
        <f t="shared" si="19"/>
        <v>7.9191258689170976</v>
      </c>
      <c r="Y27" s="18">
        <f t="shared" si="19"/>
        <v>8.7110384558088079</v>
      </c>
      <c r="Z27" s="18">
        <f t="shared" si="19"/>
        <v>9.5821423013896894</v>
      </c>
      <c r="AA27" s="18">
        <f t="shared" si="19"/>
        <v>10.540356531528658</v>
      </c>
      <c r="AB27" s="18">
        <f t="shared" si="19"/>
        <v>11.594392184681526</v>
      </c>
      <c r="AC27" s="18">
        <f t="shared" si="19"/>
        <v>12.753831403149679</v>
      </c>
      <c r="AD27" s="18">
        <f t="shared" si="19"/>
        <v>14.029214543464647</v>
      </c>
      <c r="AE27" s="18">
        <f t="shared" si="19"/>
        <v>15.432135997811113</v>
      </c>
      <c r="AF27" s="18">
        <f t="shared" si="19"/>
        <v>16.975349597592224</v>
      </c>
      <c r="AG27" s="18">
        <f t="shared" si="19"/>
        <v>18.672884557351448</v>
      </c>
      <c r="AH27" s="18">
        <f t="shared" si="19"/>
        <v>20.540173013086594</v>
      </c>
      <c r="AI27" s="18">
        <f t="shared" si="19"/>
        <v>22.594190314395256</v>
      </c>
      <c r="AJ27" s="18">
        <f t="shared" si="19"/>
        <v>24.853609345834784</v>
      </c>
      <c r="AK27" s="18">
        <f t="shared" si="19"/>
        <v>27.338970280418263</v>
      </c>
      <c r="AL27" s="18">
        <f t="shared" si="19"/>
        <v>30.07286730846009</v>
      </c>
      <c r="AM27" s="18">
        <f t="shared" si="19"/>
        <v>33.080154039306102</v>
      </c>
      <c r="AN27" s="18">
        <f t="shared" si="19"/>
        <v>36.388169443236713</v>
      </c>
      <c r="AO27" s="18">
        <f t="shared" si="19"/>
        <v>40.026986387560385</v>
      </c>
      <c r="AP27" s="18">
        <f t="shared" si="19"/>
        <v>44.029685026316429</v>
      </c>
      <c r="AQ27" s="18">
        <f t="shared" si="19"/>
        <v>48.432653528948073</v>
      </c>
      <c r="AR27" s="18">
        <f t="shared" si="19"/>
        <v>53.275918881842884</v>
      </c>
      <c r="AS27" s="18">
        <f t="shared" si="19"/>
        <v>58.603510770027178</v>
      </c>
      <c r="AT27" s="18">
        <f t="shared" si="19"/>
        <v>64.463861847029904</v>
      </c>
      <c r="AU27" s="18">
        <f t="shared" si="19"/>
        <v>70.910248031732905</v>
      </c>
      <c r="AV27" s="18">
        <f t="shared" si="19"/>
        <v>78.001272834906203</v>
      </c>
      <c r="AW27" s="18">
        <f t="shared" si="19"/>
        <v>85.801400118396828</v>
      </c>
      <c r="AX27" s="18">
        <f t="shared" si="19"/>
        <v>94.381540130236516</v>
      </c>
      <c r="AY27" s="18">
        <f t="shared" si="19"/>
        <v>103.81969414326018</v>
      </c>
      <c r="AZ27" s="19">
        <f t="shared" si="19"/>
        <v>114.2016635575862</v>
      </c>
      <c r="BB27" s="11">
        <f t="shared" si="8"/>
        <v>1500</v>
      </c>
      <c r="BC27" s="11">
        <f t="shared" si="9"/>
        <v>2297.1471282560606</v>
      </c>
    </row>
    <row r="28" spans="1:55" s="11" customFormat="1" x14ac:dyDescent="0.25">
      <c r="A28" s="10">
        <v>12</v>
      </c>
      <c r="B28" s="11">
        <f>$B$6+SUM(N$16:N27)</f>
        <v>137.21804831367595</v>
      </c>
      <c r="C28" s="17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>
        <f>$B28*$B$11/100</f>
        <v>3.4349107944120929</v>
      </c>
      <c r="P28" s="18">
        <f t="shared" si="5"/>
        <v>3.7784018738533023</v>
      </c>
      <c r="Q28" s="18">
        <f t="shared" ref="Q28" si="20">P28*(1+$B$12/100)</f>
        <v>4.1562420612386326</v>
      </c>
      <c r="R28" s="18">
        <f t="shared" ref="R28:AZ28" si="21">Q28*(1+$B$12/100)</f>
        <v>4.5718662673624966</v>
      </c>
      <c r="S28" s="18">
        <f t="shared" si="21"/>
        <v>5.0290528940987462</v>
      </c>
      <c r="T28" s="18">
        <f t="shared" si="21"/>
        <v>5.5319581835086211</v>
      </c>
      <c r="U28" s="18">
        <f t="shared" si="21"/>
        <v>6.0851540018594834</v>
      </c>
      <c r="V28" s="18">
        <f t="shared" si="21"/>
        <v>6.6936694020454324</v>
      </c>
      <c r="W28" s="18">
        <f t="shared" si="21"/>
        <v>7.3630363422499761</v>
      </c>
      <c r="X28" s="18">
        <f t="shared" si="21"/>
        <v>8.0993399764749743</v>
      </c>
      <c r="Y28" s="18">
        <f t="shared" si="21"/>
        <v>8.9092739741224722</v>
      </c>
      <c r="Z28" s="18">
        <f t="shared" si="21"/>
        <v>9.8002013715347207</v>
      </c>
      <c r="AA28" s="18">
        <f t="shared" si="21"/>
        <v>10.780221508688193</v>
      </c>
      <c r="AB28" s="18">
        <f t="shared" si="21"/>
        <v>11.858243659557013</v>
      </c>
      <c r="AC28" s="18">
        <f t="shared" si="21"/>
        <v>13.044068025512715</v>
      </c>
      <c r="AD28" s="18">
        <f t="shared" si="21"/>
        <v>14.348474828063987</v>
      </c>
      <c r="AE28" s="18">
        <f t="shared" si="21"/>
        <v>15.783322310870387</v>
      </c>
      <c r="AF28" s="18">
        <f t="shared" si="21"/>
        <v>17.361654541957428</v>
      </c>
      <c r="AG28" s="18">
        <f t="shared" si="21"/>
        <v>19.097819996153174</v>
      </c>
      <c r="AH28" s="18">
        <f t="shared" si="21"/>
        <v>21.007601995768493</v>
      </c>
      <c r="AI28" s="18">
        <f t="shared" si="21"/>
        <v>23.108362195345343</v>
      </c>
      <c r="AJ28" s="18">
        <f t="shared" si="21"/>
        <v>25.41919841487988</v>
      </c>
      <c r="AK28" s="18">
        <f t="shared" si="21"/>
        <v>27.961118256367868</v>
      </c>
      <c r="AL28" s="18">
        <f t="shared" si="21"/>
        <v>30.757230082004657</v>
      </c>
      <c r="AM28" s="18">
        <f t="shared" si="21"/>
        <v>33.832953090205123</v>
      </c>
      <c r="AN28" s="18">
        <f t="shared" si="21"/>
        <v>37.216248399225641</v>
      </c>
      <c r="AO28" s="18">
        <f t="shared" si="21"/>
        <v>40.93787323914821</v>
      </c>
      <c r="AP28" s="18">
        <f t="shared" si="21"/>
        <v>45.031660563063035</v>
      </c>
      <c r="AQ28" s="18">
        <f t="shared" si="21"/>
        <v>49.534826619369341</v>
      </c>
      <c r="AR28" s="18">
        <f t="shared" si="21"/>
        <v>54.488309281306279</v>
      </c>
      <c r="AS28" s="18">
        <f t="shared" si="21"/>
        <v>59.937140209436912</v>
      </c>
      <c r="AT28" s="18">
        <f t="shared" si="21"/>
        <v>65.930854230380604</v>
      </c>
      <c r="AU28" s="18">
        <f t="shared" si="21"/>
        <v>72.523939653418665</v>
      </c>
      <c r="AV28" s="18">
        <f t="shared" si="21"/>
        <v>79.776333618760532</v>
      </c>
      <c r="AW28" s="18">
        <f t="shared" si="21"/>
        <v>87.753966980636591</v>
      </c>
      <c r="AX28" s="18">
        <f t="shared" si="21"/>
        <v>96.529363678700264</v>
      </c>
      <c r="AY28" s="18">
        <f t="shared" si="21"/>
        <v>106.1823000465703</v>
      </c>
      <c r="AZ28" s="19">
        <f t="shared" si="21"/>
        <v>116.80053005122734</v>
      </c>
      <c r="BB28" s="11">
        <f t="shared" si="8"/>
        <v>1500</v>
      </c>
      <c r="BC28" s="11">
        <f t="shared" si="9"/>
        <v>2434.3651765697364</v>
      </c>
    </row>
    <row r="29" spans="1:55" s="11" customFormat="1" x14ac:dyDescent="0.25">
      <c r="A29" s="10">
        <v>13</v>
      </c>
      <c r="B29" s="11">
        <f>$B$6+SUM(O$16:O28)</f>
        <v>154.3747639394557</v>
      </c>
      <c r="C29" s="17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>
        <f>$B29*$B$11/100</f>
        <v>3.8643862783144249</v>
      </c>
      <c r="Q29" s="18">
        <f t="shared" si="5"/>
        <v>4.2508249061458674</v>
      </c>
      <c r="R29" s="18">
        <f t="shared" si="5"/>
        <v>4.6759073967604543</v>
      </c>
      <c r="S29" s="18">
        <f t="shared" si="5"/>
        <v>5.1434981364365004</v>
      </c>
      <c r="T29" s="18">
        <f t="shared" si="5"/>
        <v>5.6578479500801508</v>
      </c>
      <c r="U29" s="18">
        <f t="shared" si="5"/>
        <v>6.2236327450881666</v>
      </c>
      <c r="V29" s="18">
        <f t="shared" si="5"/>
        <v>6.845996019596984</v>
      </c>
      <c r="W29" s="18">
        <f t="shared" si="5"/>
        <v>7.5305956215566834</v>
      </c>
      <c r="X29" s="18">
        <f t="shared" si="5"/>
        <v>8.2836551837123515</v>
      </c>
      <c r="Y29" s="18">
        <f t="shared" si="5"/>
        <v>9.1120207020835871</v>
      </c>
      <c r="Z29" s="18">
        <f t="shared" si="5"/>
        <v>10.023222772291946</v>
      </c>
      <c r="AA29" s="18">
        <f t="shared" si="5"/>
        <v>11.025545049521142</v>
      </c>
      <c r="AB29" s="18">
        <f t="shared" si="5"/>
        <v>12.128099554473257</v>
      </c>
      <c r="AC29" s="18">
        <f t="shared" si="5"/>
        <v>13.340909509920584</v>
      </c>
      <c r="AD29" s="18">
        <f t="shared" si="5"/>
        <v>14.675000460912644</v>
      </c>
      <c r="AE29" s="18">
        <f t="shared" si="5"/>
        <v>16.142500507003909</v>
      </c>
      <c r="AF29" s="18">
        <f t="shared" si="5"/>
        <v>17.756750557704301</v>
      </c>
      <c r="AG29" s="18">
        <f t="shared" si="5"/>
        <v>19.532425613474732</v>
      </c>
      <c r="AH29" s="18">
        <f t="shared" si="5"/>
        <v>21.485668174822209</v>
      </c>
      <c r="AI29" s="18">
        <f t="shared" si="5"/>
        <v>23.634234992304432</v>
      </c>
      <c r="AJ29" s="18">
        <f t="shared" si="5"/>
        <v>25.997658491534878</v>
      </c>
      <c r="AK29" s="18">
        <f t="shared" si="5"/>
        <v>28.597424340688367</v>
      </c>
      <c r="AL29" s="18">
        <f t="shared" si="5"/>
        <v>31.457166774757205</v>
      </c>
      <c r="AM29" s="18">
        <f t="shared" si="5"/>
        <v>34.60288345223293</v>
      </c>
      <c r="AN29" s="18">
        <f t="shared" si="5"/>
        <v>38.063171797456228</v>
      </c>
      <c r="AO29" s="18">
        <f t="shared" si="5"/>
        <v>41.869488977201854</v>
      </c>
      <c r="AP29" s="18">
        <f t="shared" si="5"/>
        <v>46.056437874922047</v>
      </c>
      <c r="AQ29" s="18">
        <f t="shared" si="5"/>
        <v>50.662081662414252</v>
      </c>
      <c r="AR29" s="18">
        <f t="shared" si="5"/>
        <v>55.728289828655683</v>
      </c>
      <c r="AS29" s="18">
        <f t="shared" si="5"/>
        <v>61.301118811521256</v>
      </c>
      <c r="AT29" s="18">
        <f t="shared" si="5"/>
        <v>67.431230692673381</v>
      </c>
      <c r="AU29" s="18">
        <f t="shared" si="5"/>
        <v>74.174353761940722</v>
      </c>
      <c r="AV29" s="18">
        <f t="shared" si="5"/>
        <v>81.5917891381348</v>
      </c>
      <c r="AW29" s="18">
        <f t="shared" si="5"/>
        <v>89.750968051948291</v>
      </c>
      <c r="AX29" s="18">
        <f t="shared" si="5"/>
        <v>98.726064857143129</v>
      </c>
      <c r="AY29" s="18">
        <f t="shared" si="5"/>
        <v>108.59867134285746</v>
      </c>
      <c r="AZ29" s="19">
        <f t="shared" si="5"/>
        <v>119.45853847714321</v>
      </c>
      <c r="BB29" s="11">
        <f t="shared" si="8"/>
        <v>1500</v>
      </c>
      <c r="BC29" s="11">
        <f t="shared" si="9"/>
        <v>2588.7399405091919</v>
      </c>
    </row>
    <row r="30" spans="1:55" s="11" customFormat="1" x14ac:dyDescent="0.25">
      <c r="A30" s="10">
        <v>14</v>
      </c>
      <c r="B30" s="11">
        <f>$B$6+SUM(P$16:P29)</f>
        <v>173.6766266117157</v>
      </c>
      <c r="C30" s="17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>
        <f>$B30*$B$11/100</f>
        <v>4.3475601556577734</v>
      </c>
      <c r="R30" s="18">
        <f t="shared" si="5"/>
        <v>4.7823161712235516</v>
      </c>
      <c r="S30" s="18">
        <f t="shared" si="5"/>
        <v>5.2605477883459075</v>
      </c>
      <c r="T30" s="18">
        <f t="shared" ref="T30:AZ30" si="22">S30*(1+$B$12/100)</f>
        <v>5.7866025671804984</v>
      </c>
      <c r="U30" s="18">
        <f t="shared" si="22"/>
        <v>6.3652628238985489</v>
      </c>
      <c r="V30" s="18">
        <f t="shared" si="22"/>
        <v>7.0017891062884043</v>
      </c>
      <c r="W30" s="18">
        <f t="shared" si="22"/>
        <v>7.7019680169172453</v>
      </c>
      <c r="X30" s="18">
        <f t="shared" si="22"/>
        <v>8.4721648186089702</v>
      </c>
      <c r="Y30" s="18">
        <f t="shared" si="22"/>
        <v>9.3193813004698676</v>
      </c>
      <c r="Z30" s="18">
        <f t="shared" si="22"/>
        <v>10.251319430516855</v>
      </c>
      <c r="AA30" s="18">
        <f t="shared" si="22"/>
        <v>11.276451373568541</v>
      </c>
      <c r="AB30" s="18">
        <f t="shared" si="22"/>
        <v>12.404096510925397</v>
      </c>
      <c r="AC30" s="18">
        <f t="shared" si="22"/>
        <v>13.644506162017938</v>
      </c>
      <c r="AD30" s="18">
        <f t="shared" si="22"/>
        <v>15.008956778219734</v>
      </c>
      <c r="AE30" s="18">
        <f t="shared" si="22"/>
        <v>16.50985245604171</v>
      </c>
      <c r="AF30" s="18">
        <f t="shared" si="22"/>
        <v>18.160837701645882</v>
      </c>
      <c r="AG30" s="18">
        <f t="shared" si="22"/>
        <v>19.976921471810471</v>
      </c>
      <c r="AH30" s="18">
        <f t="shared" si="22"/>
        <v>21.974613618991519</v>
      </c>
      <c r="AI30" s="18">
        <f t="shared" si="22"/>
        <v>24.172074980890674</v>
      </c>
      <c r="AJ30" s="18">
        <f t="shared" si="22"/>
        <v>26.589282478979744</v>
      </c>
      <c r="AK30" s="18">
        <f t="shared" si="22"/>
        <v>29.248210726877719</v>
      </c>
      <c r="AL30" s="18">
        <f t="shared" si="22"/>
        <v>32.173031799565493</v>
      </c>
      <c r="AM30" s="18">
        <f t="shared" si="22"/>
        <v>35.390334979522045</v>
      </c>
      <c r="AN30" s="18">
        <f t="shared" si="22"/>
        <v>38.929368477474256</v>
      </c>
      <c r="AO30" s="18">
        <f t="shared" si="22"/>
        <v>42.822305325221684</v>
      </c>
      <c r="AP30" s="18">
        <f t="shared" si="22"/>
        <v>47.104535857743855</v>
      </c>
      <c r="AQ30" s="18">
        <f t="shared" si="22"/>
        <v>51.814989443518243</v>
      </c>
      <c r="AR30" s="18">
        <f t="shared" si="22"/>
        <v>56.996488387870073</v>
      </c>
      <c r="AS30" s="18">
        <f t="shared" si="22"/>
        <v>62.696137226657086</v>
      </c>
      <c r="AT30" s="18">
        <f t="shared" si="22"/>
        <v>68.965750949322796</v>
      </c>
      <c r="AU30" s="18">
        <f t="shared" si="22"/>
        <v>75.862326044255084</v>
      </c>
      <c r="AV30" s="18">
        <f t="shared" si="22"/>
        <v>83.448558648680603</v>
      </c>
      <c r="AW30" s="18">
        <f t="shared" si="22"/>
        <v>91.793414513548669</v>
      </c>
      <c r="AX30" s="18">
        <f t="shared" si="22"/>
        <v>100.97275596490354</v>
      </c>
      <c r="AY30" s="18">
        <f t="shared" si="22"/>
        <v>111.0700315613939</v>
      </c>
      <c r="AZ30" s="19">
        <f t="shared" si="22"/>
        <v>122.1770347175333</v>
      </c>
      <c r="BB30" s="11">
        <f t="shared" si="8"/>
        <v>1500</v>
      </c>
      <c r="BC30" s="11">
        <f t="shared" si="9"/>
        <v>2762.4165671209075</v>
      </c>
    </row>
    <row r="31" spans="1:55" s="11" customFormat="1" x14ac:dyDescent="0.25">
      <c r="A31" s="10">
        <v>15</v>
      </c>
      <c r="B31" s="11">
        <f>$B$6+SUM(Q$16:Q30)</f>
        <v>195.39184942854502</v>
      </c>
      <c r="C31" s="17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>
        <f>$B31*$B$11/100</f>
        <v>4.8911464708200532</v>
      </c>
      <c r="S31" s="18">
        <f t="shared" si="5"/>
        <v>5.3802611179020587</v>
      </c>
      <c r="T31" s="18">
        <f t="shared" ref="T31:AZ31" si="23">S31*(1+$B$12/100)</f>
        <v>5.9182872296922655</v>
      </c>
      <c r="U31" s="18">
        <f t="shared" si="23"/>
        <v>6.5101159526614927</v>
      </c>
      <c r="V31" s="18">
        <f t="shared" si="23"/>
        <v>7.1611275479276424</v>
      </c>
      <c r="W31" s="18">
        <f t="shared" si="23"/>
        <v>7.8772403027204074</v>
      </c>
      <c r="X31" s="18">
        <f t="shared" si="23"/>
        <v>8.6649643329924491</v>
      </c>
      <c r="Y31" s="18">
        <f t="shared" si="23"/>
        <v>9.5314607662916941</v>
      </c>
      <c r="Z31" s="18">
        <f t="shared" si="23"/>
        <v>10.484606842920865</v>
      </c>
      <c r="AA31" s="18">
        <f t="shared" si="23"/>
        <v>11.533067527212953</v>
      </c>
      <c r="AB31" s="18">
        <f t="shared" si="23"/>
        <v>12.686374279934249</v>
      </c>
      <c r="AC31" s="18">
        <f t="shared" si="23"/>
        <v>13.955011707927675</v>
      </c>
      <c r="AD31" s="18">
        <f t="shared" si="23"/>
        <v>15.350512878720442</v>
      </c>
      <c r="AE31" s="18">
        <f t="shared" si="23"/>
        <v>16.885564166592488</v>
      </c>
      <c r="AF31" s="18">
        <f t="shared" si="23"/>
        <v>18.574120583251737</v>
      </c>
      <c r="AG31" s="18">
        <f t="shared" si="23"/>
        <v>20.431532641576911</v>
      </c>
      <c r="AH31" s="18">
        <f t="shared" si="23"/>
        <v>22.474685905734603</v>
      </c>
      <c r="AI31" s="18">
        <f t="shared" si="23"/>
        <v>24.722154496308065</v>
      </c>
      <c r="AJ31" s="18">
        <f t="shared" si="23"/>
        <v>27.194369945938874</v>
      </c>
      <c r="AK31" s="18">
        <f t="shared" si="23"/>
        <v>29.913806940532762</v>
      </c>
      <c r="AL31" s="18">
        <f t="shared" si="23"/>
        <v>32.905187634586042</v>
      </c>
      <c r="AM31" s="18">
        <f t="shared" si="23"/>
        <v>36.195706398044649</v>
      </c>
      <c r="AN31" s="18">
        <f t="shared" si="23"/>
        <v>39.815277037849114</v>
      </c>
      <c r="AO31" s="18">
        <f t="shared" si="23"/>
        <v>43.796804741634027</v>
      </c>
      <c r="AP31" s="18">
        <f t="shared" si="23"/>
        <v>48.176485215797435</v>
      </c>
      <c r="AQ31" s="18">
        <f t="shared" si="23"/>
        <v>52.994133737377183</v>
      </c>
      <c r="AR31" s="18">
        <f t="shared" si="23"/>
        <v>58.293547111114904</v>
      </c>
      <c r="AS31" s="18">
        <f t="shared" si="23"/>
        <v>64.122901822226396</v>
      </c>
      <c r="AT31" s="18">
        <f t="shared" si="23"/>
        <v>70.535192004449044</v>
      </c>
      <c r="AU31" s="18">
        <f t="shared" si="23"/>
        <v>77.588711204893954</v>
      </c>
      <c r="AV31" s="18">
        <f t="shared" si="23"/>
        <v>85.347582325383357</v>
      </c>
      <c r="AW31" s="18">
        <f t="shared" si="23"/>
        <v>93.882340557921694</v>
      </c>
      <c r="AX31" s="18">
        <f t="shared" si="23"/>
        <v>103.27057461371388</v>
      </c>
      <c r="AY31" s="18">
        <f t="shared" si="23"/>
        <v>113.59763207508527</v>
      </c>
      <c r="AZ31" s="19">
        <f t="shared" si="23"/>
        <v>124.95739528259381</v>
      </c>
      <c r="BB31" s="11">
        <f t="shared" si="8"/>
        <v>1500</v>
      </c>
      <c r="BC31" s="11">
        <f t="shared" si="9"/>
        <v>2957.8084165494524</v>
      </c>
    </row>
    <row r="32" spans="1:55" s="11" customFormat="1" x14ac:dyDescent="0.25">
      <c r="A32" s="10">
        <v>16</v>
      </c>
      <c r="B32" s="11">
        <f>$B$6+SUM(R$16:R31)</f>
        <v>219.82218084221969</v>
      </c>
      <c r="C32" s="17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>
        <f>$B32*$B$11/100</f>
        <v>5.5026987419328641</v>
      </c>
      <c r="T32" s="18">
        <f t="shared" si="5"/>
        <v>6.0529686161261509</v>
      </c>
      <c r="U32" s="18">
        <f t="shared" ref="U32:AZ32" si="24">T32*(1+$B$12/100)</f>
        <v>6.6582654777387669</v>
      </c>
      <c r="V32" s="18">
        <f t="shared" si="24"/>
        <v>7.3240920255126438</v>
      </c>
      <c r="W32" s="18">
        <f t="shared" si="24"/>
        <v>8.0565012280639081</v>
      </c>
      <c r="X32" s="18">
        <f t="shared" si="24"/>
        <v>8.8621513508702989</v>
      </c>
      <c r="Y32" s="18">
        <f t="shared" si="24"/>
        <v>9.7483664859573302</v>
      </c>
      <c r="Z32" s="18">
        <f t="shared" si="24"/>
        <v>10.723203134553064</v>
      </c>
      <c r="AA32" s="18">
        <f t="shared" si="24"/>
        <v>11.795523448008371</v>
      </c>
      <c r="AB32" s="18">
        <f t="shared" si="24"/>
        <v>12.975075792809209</v>
      </c>
      <c r="AC32" s="18">
        <f t="shared" si="24"/>
        <v>14.27258337209013</v>
      </c>
      <c r="AD32" s="18">
        <f t="shared" si="24"/>
        <v>15.699841709299145</v>
      </c>
      <c r="AE32" s="18">
        <f t="shared" si="24"/>
        <v>17.26982588022906</v>
      </c>
      <c r="AF32" s="18">
        <f t="shared" si="24"/>
        <v>18.996808468251967</v>
      </c>
      <c r="AG32" s="18">
        <f t="shared" si="24"/>
        <v>20.896489315077165</v>
      </c>
      <c r="AH32" s="18">
        <f t="shared" si="24"/>
        <v>22.986138246584883</v>
      </c>
      <c r="AI32" s="18">
        <f t="shared" si="24"/>
        <v>25.284752071243371</v>
      </c>
      <c r="AJ32" s="18">
        <f t="shared" si="24"/>
        <v>27.813227278367712</v>
      </c>
      <c r="AK32" s="18">
        <f t="shared" si="24"/>
        <v>30.594550006204486</v>
      </c>
      <c r="AL32" s="18">
        <f t="shared" si="24"/>
        <v>33.654005006824939</v>
      </c>
      <c r="AM32" s="18">
        <f t="shared" si="24"/>
        <v>37.019405507507436</v>
      </c>
      <c r="AN32" s="18">
        <f t="shared" si="24"/>
        <v>40.721346058258185</v>
      </c>
      <c r="AO32" s="18">
        <f t="shared" si="24"/>
        <v>44.793480664084008</v>
      </c>
      <c r="AP32" s="18">
        <f t="shared" si="24"/>
        <v>49.272828730492414</v>
      </c>
      <c r="AQ32" s="18">
        <f t="shared" si="24"/>
        <v>54.200111603541657</v>
      </c>
      <c r="AR32" s="18">
        <f t="shared" si="24"/>
        <v>59.620122763895829</v>
      </c>
      <c r="AS32" s="18">
        <f t="shared" si="24"/>
        <v>65.582135040285422</v>
      </c>
      <c r="AT32" s="18">
        <f t="shared" si="24"/>
        <v>72.140348544313966</v>
      </c>
      <c r="AU32" s="18">
        <f t="shared" si="24"/>
        <v>79.35438339874537</v>
      </c>
      <c r="AV32" s="18">
        <f t="shared" si="24"/>
        <v>87.289821738619906</v>
      </c>
      <c r="AW32" s="18">
        <f t="shared" si="24"/>
        <v>96.0188039124819</v>
      </c>
      <c r="AX32" s="18">
        <f t="shared" si="24"/>
        <v>105.6206843037301</v>
      </c>
      <c r="AY32" s="18">
        <f t="shared" si="24"/>
        <v>116.18275273410312</v>
      </c>
      <c r="AZ32" s="19">
        <f t="shared" si="24"/>
        <v>127.80102800751344</v>
      </c>
      <c r="BB32" s="11">
        <f t="shared" si="8"/>
        <v>1500</v>
      </c>
      <c r="BC32" s="11">
        <f t="shared" si="9"/>
        <v>3177.6305973916719</v>
      </c>
    </row>
    <row r="33" spans="1:55" s="11" customFormat="1" x14ac:dyDescent="0.25">
      <c r="A33" s="10">
        <v>17</v>
      </c>
      <c r="B33" s="11">
        <f>$B$6+SUM(S$16:S32)</f>
        <v>247.30709766837455</v>
      </c>
      <c r="C33" s="17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>
        <f>$B33*$B$11/100</f>
        <v>6.1907149223835862</v>
      </c>
      <c r="U33" s="18">
        <f t="shared" si="5"/>
        <v>6.8097864146219456</v>
      </c>
      <c r="V33" s="18">
        <f t="shared" ref="V33:AK34" si="25">U33*(1+$B$12/100)</f>
        <v>7.4907650560841406</v>
      </c>
      <c r="W33" s="18">
        <f t="shared" si="25"/>
        <v>8.2398415616925558</v>
      </c>
      <c r="X33" s="18">
        <f t="shared" si="25"/>
        <v>9.0638257178618122</v>
      </c>
      <c r="Y33" s="18">
        <f t="shared" si="25"/>
        <v>9.970208289647994</v>
      </c>
      <c r="Z33" s="18">
        <f t="shared" si="25"/>
        <v>10.967229118612794</v>
      </c>
      <c r="AA33" s="18">
        <f t="shared" si="25"/>
        <v>12.063952030474073</v>
      </c>
      <c r="AB33" s="18">
        <f t="shared" si="25"/>
        <v>13.270347233521482</v>
      </c>
      <c r="AC33" s="18">
        <f t="shared" si="25"/>
        <v>14.597381956873631</v>
      </c>
      <c r="AD33" s="18">
        <f t="shared" si="25"/>
        <v>16.057120152560994</v>
      </c>
      <c r="AE33" s="18">
        <f t="shared" si="25"/>
        <v>17.662832167817097</v>
      </c>
      <c r="AF33" s="18">
        <f t="shared" si="25"/>
        <v>19.429115384598809</v>
      </c>
      <c r="AG33" s="18">
        <f t="shared" si="25"/>
        <v>21.372026923058691</v>
      </c>
      <c r="AH33" s="18">
        <f t="shared" si="25"/>
        <v>23.509229615364561</v>
      </c>
      <c r="AI33" s="18">
        <f t="shared" si="25"/>
        <v>25.860152576901019</v>
      </c>
      <c r="AJ33" s="18">
        <f t="shared" si="25"/>
        <v>28.446167834591122</v>
      </c>
      <c r="AK33" s="18">
        <f t="shared" si="25"/>
        <v>31.290784618050239</v>
      </c>
      <c r="AL33" s="18">
        <f t="shared" ref="AL33:AZ33" si="26">AK33*(1+$B$12/100)</f>
        <v>34.419863079855268</v>
      </c>
      <c r="AM33" s="18">
        <f t="shared" si="26"/>
        <v>37.861849387840799</v>
      </c>
      <c r="AN33" s="18">
        <f t="shared" si="26"/>
        <v>41.648034326624881</v>
      </c>
      <c r="AO33" s="18">
        <f t="shared" si="26"/>
        <v>45.812837759287376</v>
      </c>
      <c r="AP33" s="18">
        <f t="shared" si="26"/>
        <v>50.394121535216115</v>
      </c>
      <c r="AQ33" s="18">
        <f t="shared" si="26"/>
        <v>55.433533688737732</v>
      </c>
      <c r="AR33" s="18">
        <f t="shared" si="26"/>
        <v>60.976887057611513</v>
      </c>
      <c r="AS33" s="18">
        <f t="shared" si="26"/>
        <v>67.074575763372664</v>
      </c>
      <c r="AT33" s="18">
        <f t="shared" si="26"/>
        <v>73.78203333970994</v>
      </c>
      <c r="AU33" s="18">
        <f t="shared" si="26"/>
        <v>81.160236673680942</v>
      </c>
      <c r="AV33" s="18">
        <f t="shared" si="26"/>
        <v>89.276260341049039</v>
      </c>
      <c r="AW33" s="18">
        <f t="shared" si="26"/>
        <v>98.203886375153957</v>
      </c>
      <c r="AX33" s="18">
        <f t="shared" si="26"/>
        <v>108.02427501266936</v>
      </c>
      <c r="AY33" s="18">
        <f t="shared" si="26"/>
        <v>118.82670251393631</v>
      </c>
      <c r="AZ33" s="19">
        <f t="shared" si="26"/>
        <v>130.70937276532996</v>
      </c>
      <c r="BB33" s="11">
        <f t="shared" si="8"/>
        <v>1500</v>
      </c>
      <c r="BC33" s="11">
        <f t="shared" si="9"/>
        <v>3424.9376950600463</v>
      </c>
    </row>
    <row r="34" spans="1:55" s="11" customFormat="1" x14ac:dyDescent="0.25">
      <c r="A34" s="10">
        <v>18</v>
      </c>
      <c r="B34" s="11">
        <f>$B$6+SUM(T$16:T33)</f>
        <v>278.22852235759547</v>
      </c>
      <c r="C34" s="17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>
        <f>$B34*$B$11/100</f>
        <v>6.9647554859165091</v>
      </c>
      <c r="V34" s="18">
        <f t="shared" si="5"/>
        <v>7.6612310345081607</v>
      </c>
      <c r="W34" s="18">
        <f t="shared" si="25"/>
        <v>8.4273541379589769</v>
      </c>
      <c r="X34" s="18">
        <f t="shared" ref="X34:AZ34" si="27">W34*(1+$B$12/100)</f>
        <v>9.2700895517548751</v>
      </c>
      <c r="Y34" s="18">
        <f t="shared" si="27"/>
        <v>10.197098506930363</v>
      </c>
      <c r="Z34" s="18">
        <f t="shared" si="27"/>
        <v>11.2168083576234</v>
      </c>
      <c r="AA34" s="18">
        <f t="shared" si="27"/>
        <v>12.33848919338574</v>
      </c>
      <c r="AB34" s="18">
        <f t="shared" si="27"/>
        <v>13.572338112724315</v>
      </c>
      <c r="AC34" s="18">
        <f t="shared" si="27"/>
        <v>14.929571923996749</v>
      </c>
      <c r="AD34" s="18">
        <f t="shared" si="27"/>
        <v>16.422529116396426</v>
      </c>
      <c r="AE34" s="18">
        <f t="shared" si="27"/>
        <v>18.06478202803607</v>
      </c>
      <c r="AF34" s="18">
        <f t="shared" si="27"/>
        <v>19.871260230839678</v>
      </c>
      <c r="AG34" s="18">
        <f t="shared" si="27"/>
        <v>21.858386253923648</v>
      </c>
      <c r="AH34" s="18">
        <f t="shared" si="27"/>
        <v>24.044224879316015</v>
      </c>
      <c r="AI34" s="18">
        <f t="shared" si="27"/>
        <v>26.44864736724762</v>
      </c>
      <c r="AJ34" s="18">
        <f t="shared" si="27"/>
        <v>29.093512103972383</v>
      </c>
      <c r="AK34" s="18">
        <f t="shared" si="27"/>
        <v>32.002863314369627</v>
      </c>
      <c r="AL34" s="18">
        <f t="shared" si="27"/>
        <v>35.20314964580659</v>
      </c>
      <c r="AM34" s="18">
        <f t="shared" si="27"/>
        <v>38.723464610387254</v>
      </c>
      <c r="AN34" s="18">
        <f t="shared" si="27"/>
        <v>42.595811071425985</v>
      </c>
      <c r="AO34" s="18">
        <f t="shared" si="27"/>
        <v>46.855392178568586</v>
      </c>
      <c r="AP34" s="18">
        <f t="shared" si="27"/>
        <v>51.540931396425449</v>
      </c>
      <c r="AQ34" s="18">
        <f t="shared" si="27"/>
        <v>56.695024536067997</v>
      </c>
      <c r="AR34" s="18">
        <f t="shared" si="27"/>
        <v>62.3645269896748</v>
      </c>
      <c r="AS34" s="18">
        <f t="shared" si="27"/>
        <v>68.600979688642283</v>
      </c>
      <c r="AT34" s="18">
        <f t="shared" si="27"/>
        <v>75.461077657506522</v>
      </c>
      <c r="AU34" s="18">
        <f t="shared" si="27"/>
        <v>83.007185423257184</v>
      </c>
      <c r="AV34" s="18">
        <f t="shared" si="27"/>
        <v>91.307903965582909</v>
      </c>
      <c r="AW34" s="18">
        <f t="shared" si="27"/>
        <v>100.43869436214121</v>
      </c>
      <c r="AX34" s="18">
        <f t="shared" si="27"/>
        <v>110.48256379835533</v>
      </c>
      <c r="AY34" s="18">
        <f t="shared" si="27"/>
        <v>121.53082017819087</v>
      </c>
      <c r="AZ34" s="19">
        <f t="shared" si="27"/>
        <v>133.68390219600997</v>
      </c>
      <c r="BB34" s="11">
        <f t="shared" si="8"/>
        <v>1500</v>
      </c>
      <c r="BC34" s="11">
        <f t="shared" si="9"/>
        <v>3703.1662174176417</v>
      </c>
    </row>
    <row r="35" spans="1:55" s="11" customFormat="1" x14ac:dyDescent="0.25">
      <c r="A35" s="10">
        <v>19</v>
      </c>
      <c r="B35" s="11">
        <f>$B$6+SUM(U$16:U34)</f>
        <v>313.01613007927153</v>
      </c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>
        <f>$B35*$B$11/100</f>
        <v>7.8355762762093653</v>
      </c>
      <c r="W35" s="18">
        <f t="shared" si="5"/>
        <v>8.6191339038303028</v>
      </c>
      <c r="X35" s="18">
        <f t="shared" si="5"/>
        <v>9.481047294213333</v>
      </c>
      <c r="Y35" s="18">
        <f t="shared" si="5"/>
        <v>10.429152023634668</v>
      </c>
      <c r="Z35" s="18">
        <f t="shared" si="5"/>
        <v>11.472067225998135</v>
      </c>
      <c r="AA35" s="18">
        <f t="shared" si="5"/>
        <v>12.61927394859795</v>
      </c>
      <c r="AB35" s="18">
        <f t="shared" si="5"/>
        <v>13.881201343457747</v>
      </c>
      <c r="AC35" s="18">
        <f t="shared" si="5"/>
        <v>15.269321477803523</v>
      </c>
      <c r="AD35" s="18">
        <f t="shared" si="5"/>
        <v>16.796253625583876</v>
      </c>
      <c r="AE35" s="18">
        <f t="shared" si="5"/>
        <v>18.475878988142266</v>
      </c>
      <c r="AF35" s="18">
        <f t="shared" si="5"/>
        <v>20.323466886956496</v>
      </c>
      <c r="AG35" s="18">
        <f t="shared" si="5"/>
        <v>22.355813575652146</v>
      </c>
      <c r="AH35" s="18">
        <f t="shared" si="5"/>
        <v>24.591394933217362</v>
      </c>
      <c r="AI35" s="18">
        <f t="shared" si="5"/>
        <v>27.050534426539102</v>
      </c>
      <c r="AJ35" s="18">
        <f t="shared" si="5"/>
        <v>29.755587869193015</v>
      </c>
      <c r="AK35" s="18">
        <f t="shared" si="5"/>
        <v>32.731146656112315</v>
      </c>
      <c r="AL35" s="18">
        <f t="shared" si="5"/>
        <v>36.004261321723547</v>
      </c>
      <c r="AM35" s="18">
        <f t="shared" si="5"/>
        <v>39.604687453895906</v>
      </c>
      <c r="AN35" s="18">
        <f t="shared" si="5"/>
        <v>43.565156199285497</v>
      </c>
      <c r="AO35" s="18">
        <f t="shared" si="5"/>
        <v>47.921671819214048</v>
      </c>
      <c r="AP35" s="18">
        <f t="shared" si="5"/>
        <v>52.713839001135455</v>
      </c>
      <c r="AQ35" s="18">
        <f t="shared" si="5"/>
        <v>57.985222901249003</v>
      </c>
      <c r="AR35" s="18">
        <f t="shared" si="5"/>
        <v>63.78374519137391</v>
      </c>
      <c r="AS35" s="18">
        <f t="shared" si="5"/>
        <v>70.162119710511305</v>
      </c>
      <c r="AT35" s="18">
        <f t="shared" si="5"/>
        <v>77.17833168156244</v>
      </c>
      <c r="AU35" s="18">
        <f t="shared" si="5"/>
        <v>84.896164849718687</v>
      </c>
      <c r="AV35" s="18">
        <f t="shared" si="5"/>
        <v>93.385781334690563</v>
      </c>
      <c r="AW35" s="18">
        <f t="shared" si="5"/>
        <v>102.72435946815963</v>
      </c>
      <c r="AX35" s="18">
        <f t="shared" si="5"/>
        <v>112.99679541497561</v>
      </c>
      <c r="AY35" s="18">
        <f t="shared" si="5"/>
        <v>124.29647495647318</v>
      </c>
      <c r="AZ35" s="19">
        <f t="shared" si="5"/>
        <v>136.72612245212051</v>
      </c>
      <c r="BB35" s="11">
        <f t="shared" si="8"/>
        <v>1500</v>
      </c>
      <c r="BC35" s="11">
        <f t="shared" si="9"/>
        <v>4016.1823474969133</v>
      </c>
    </row>
    <row r="36" spans="1:55" s="11" customFormat="1" x14ac:dyDescent="0.25">
      <c r="A36" s="10">
        <v>20</v>
      </c>
      <c r="B36" s="11">
        <f>$B$6+SUM(V$16:V35)</f>
        <v>352.15331936340812</v>
      </c>
      <c r="C36" s="17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>
        <f>$B36*$B$11/100</f>
        <v>8.8152779669645138</v>
      </c>
      <c r="X36" s="18">
        <f t="shared" si="5"/>
        <v>9.6968057636609668</v>
      </c>
      <c r="Y36" s="18">
        <f t="shared" si="5"/>
        <v>10.666486340027065</v>
      </c>
      <c r="Z36" s="18">
        <f t="shared" si="5"/>
        <v>11.733134974029772</v>
      </c>
      <c r="AA36" s="18">
        <f t="shared" si="5"/>
        <v>12.90644847143275</v>
      </c>
      <c r="AB36" s="18">
        <f t="shared" si="5"/>
        <v>14.197093318576027</v>
      </c>
      <c r="AC36" s="18">
        <f t="shared" si="5"/>
        <v>15.61680265043363</v>
      </c>
      <c r="AD36" s="18">
        <f t="shared" si="5"/>
        <v>17.178482915476994</v>
      </c>
      <c r="AE36" s="18">
        <f t="shared" si="5"/>
        <v>18.896331207024694</v>
      </c>
      <c r="AF36" s="18">
        <f t="shared" si="5"/>
        <v>20.785964327727164</v>
      </c>
      <c r="AG36" s="18">
        <f t="shared" si="5"/>
        <v>22.864560760499884</v>
      </c>
      <c r="AH36" s="18">
        <f t="shared" si="5"/>
        <v>25.151016836549875</v>
      </c>
      <c r="AI36" s="18">
        <f t="shared" si="5"/>
        <v>27.666118520204865</v>
      </c>
      <c r="AJ36" s="18">
        <f t="shared" si="5"/>
        <v>30.432730372225354</v>
      </c>
      <c r="AK36" s="18">
        <f t="shared" si="5"/>
        <v>33.476003409447891</v>
      </c>
      <c r="AL36" s="18">
        <f t="shared" si="5"/>
        <v>36.823603750392685</v>
      </c>
      <c r="AM36" s="18">
        <f t="shared" si="5"/>
        <v>40.505964125431959</v>
      </c>
      <c r="AN36" s="18">
        <f t="shared" si="5"/>
        <v>44.556560537975159</v>
      </c>
      <c r="AO36" s="18">
        <f t="shared" si="5"/>
        <v>49.012216591772678</v>
      </c>
      <c r="AP36" s="18">
        <f t="shared" si="5"/>
        <v>53.913438250949952</v>
      </c>
      <c r="AQ36" s="18">
        <f t="shared" si="5"/>
        <v>59.304782076044951</v>
      </c>
      <c r="AR36" s="18">
        <f t="shared" si="5"/>
        <v>65.235260283649453</v>
      </c>
      <c r="AS36" s="18">
        <f t="shared" si="5"/>
        <v>71.758786312014408</v>
      </c>
      <c r="AT36" s="18">
        <f t="shared" si="5"/>
        <v>78.93466494321585</v>
      </c>
      <c r="AU36" s="18">
        <f t="shared" si="5"/>
        <v>86.828131437537436</v>
      </c>
      <c r="AV36" s="18">
        <f t="shared" si="5"/>
        <v>95.510944581291184</v>
      </c>
      <c r="AW36" s="18">
        <f t="shared" si="5"/>
        <v>105.06203903942031</v>
      </c>
      <c r="AX36" s="18">
        <f t="shared" si="5"/>
        <v>115.56824294336235</v>
      </c>
      <c r="AY36" s="18">
        <f t="shared" si="5"/>
        <v>127.1250672376986</v>
      </c>
      <c r="AZ36" s="19">
        <f t="shared" si="5"/>
        <v>139.83757396146848</v>
      </c>
      <c r="BB36" s="11">
        <f t="shared" si="8"/>
        <v>1500</v>
      </c>
      <c r="BC36" s="11">
        <f t="shared" si="9"/>
        <v>4368.335666860321</v>
      </c>
    </row>
    <row r="37" spans="1:55" s="11" customFormat="1" x14ac:dyDescent="0.25">
      <c r="A37" s="10">
        <v>21</v>
      </c>
      <c r="B37" s="11">
        <f>$B$6+SUM(W$16:W36)</f>
        <v>396.18392926671351</v>
      </c>
      <c r="C37" s="17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>
        <f>$B37*$B$11/100</f>
        <v>9.917474209369006</v>
      </c>
      <c r="Y37" s="18">
        <f t="shared" si="5"/>
        <v>10.909221630305908</v>
      </c>
      <c r="Z37" s="18">
        <f t="shared" si="5"/>
        <v>12.0001437933365</v>
      </c>
      <c r="AA37" s="18">
        <f t="shared" si="5"/>
        <v>13.20015817267015</v>
      </c>
      <c r="AB37" s="18">
        <f t="shared" si="5"/>
        <v>14.520173989937167</v>
      </c>
      <c r="AC37" s="18">
        <f t="shared" si="5"/>
        <v>15.972191388930884</v>
      </c>
      <c r="AD37" s="18">
        <f t="shared" si="5"/>
        <v>17.569410527823973</v>
      </c>
      <c r="AE37" s="18">
        <f t="shared" si="5"/>
        <v>19.326351580606371</v>
      </c>
      <c r="AF37" s="18">
        <f t="shared" si="5"/>
        <v>21.258986738667009</v>
      </c>
      <c r="AG37" s="18">
        <f t="shared" si="5"/>
        <v>23.384885412533713</v>
      </c>
      <c r="AH37" s="18">
        <f t="shared" si="5"/>
        <v>25.723373953787085</v>
      </c>
      <c r="AI37" s="18">
        <f t="shared" si="5"/>
        <v>28.295711349165796</v>
      </c>
      <c r="AJ37" s="18">
        <f t="shared" si="5"/>
        <v>31.125282484082376</v>
      </c>
      <c r="AK37" s="18">
        <f t="shared" si="5"/>
        <v>34.237810732490615</v>
      </c>
      <c r="AL37" s="18">
        <f t="shared" si="5"/>
        <v>37.661591805739683</v>
      </c>
      <c r="AM37" s="18">
        <f t="shared" si="5"/>
        <v>41.427750986313654</v>
      </c>
      <c r="AN37" s="18">
        <f t="shared" si="5"/>
        <v>45.570526084945023</v>
      </c>
      <c r="AO37" s="18">
        <f t="shared" si="5"/>
        <v>50.127578693439531</v>
      </c>
      <c r="AP37" s="18">
        <f t="shared" si="5"/>
        <v>55.140336562783489</v>
      </c>
      <c r="AQ37" s="18">
        <f t="shared" si="5"/>
        <v>60.654370219061839</v>
      </c>
      <c r="AR37" s="18">
        <f t="shared" si="5"/>
        <v>66.719807240968024</v>
      </c>
      <c r="AS37" s="18">
        <f t="shared" si="5"/>
        <v>73.391787965064836</v>
      </c>
      <c r="AT37" s="18">
        <f t="shared" si="5"/>
        <v>80.730966761571324</v>
      </c>
      <c r="AU37" s="18">
        <f t="shared" si="5"/>
        <v>88.804063437728459</v>
      </c>
      <c r="AV37" s="18">
        <f t="shared" si="5"/>
        <v>97.684469781501306</v>
      </c>
      <c r="AW37" s="18">
        <f t="shared" si="5"/>
        <v>107.45291675965144</v>
      </c>
      <c r="AX37" s="18">
        <f t="shared" si="5"/>
        <v>118.19820843561659</v>
      </c>
      <c r="AY37" s="18">
        <f t="shared" si="5"/>
        <v>130.01802927917825</v>
      </c>
      <c r="AZ37" s="19">
        <f t="shared" si="5"/>
        <v>143.0198322070961</v>
      </c>
      <c r="BB37" s="11">
        <f t="shared" si="8"/>
        <v>1500</v>
      </c>
      <c r="BC37" s="11">
        <f t="shared" si="9"/>
        <v>4764.5195961270347</v>
      </c>
    </row>
    <row r="38" spans="1:55" s="11" customFormat="1" x14ac:dyDescent="0.25">
      <c r="A38" s="10">
        <v>22</v>
      </c>
      <c r="B38" s="11">
        <f>$B$6+SUM(X$16:X37)</f>
        <v>445.71979640275396</v>
      </c>
      <c r="C38" s="17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>
        <f>$B38*$B$11/100</f>
        <v>11.157480803451937</v>
      </c>
      <c r="Z38" s="18">
        <f t="shared" si="5"/>
        <v>12.273228883797133</v>
      </c>
      <c r="AA38" s="18">
        <f t="shared" si="5"/>
        <v>13.500551772176847</v>
      </c>
      <c r="AB38" s="18">
        <f t="shared" si="5"/>
        <v>14.850606949394532</v>
      </c>
      <c r="AC38" s="18">
        <f t="shared" si="5"/>
        <v>16.335667644333988</v>
      </c>
      <c r="AD38" s="18">
        <f t="shared" si="5"/>
        <v>17.969234408767388</v>
      </c>
      <c r="AE38" s="18">
        <f t="shared" si="5"/>
        <v>19.766157849644127</v>
      </c>
      <c r="AF38" s="18">
        <f t="shared" si="5"/>
        <v>21.742773634608543</v>
      </c>
      <c r="AG38" s="18">
        <f t="shared" si="5"/>
        <v>23.917050998069399</v>
      </c>
      <c r="AH38" s="18">
        <f t="shared" si="5"/>
        <v>26.308756097876341</v>
      </c>
      <c r="AI38" s="18">
        <f t="shared" si="5"/>
        <v>28.939631707663978</v>
      </c>
      <c r="AJ38" s="18">
        <f t="shared" si="5"/>
        <v>31.833594878430379</v>
      </c>
      <c r="AK38" s="18">
        <f t="shared" si="5"/>
        <v>35.016954366273417</v>
      </c>
      <c r="AL38" s="18">
        <f t="shared" si="5"/>
        <v>38.518649802900761</v>
      </c>
      <c r="AM38" s="18">
        <f t="shared" si="5"/>
        <v>42.370514783190842</v>
      </c>
      <c r="AN38" s="18">
        <f t="shared" si="5"/>
        <v>46.60756626150993</v>
      </c>
      <c r="AO38" s="18">
        <f t="shared" si="5"/>
        <v>51.268322887660929</v>
      </c>
      <c r="AP38" s="18">
        <f t="shared" si="5"/>
        <v>56.395155176427025</v>
      </c>
      <c r="AQ38" s="18">
        <f t="shared" si="5"/>
        <v>62.034670694069732</v>
      </c>
      <c r="AR38" s="18">
        <f t="shared" si="5"/>
        <v>68.238137763476715</v>
      </c>
      <c r="AS38" s="18">
        <f t="shared" si="5"/>
        <v>75.061951539824392</v>
      </c>
      <c r="AT38" s="18">
        <f t="shared" si="5"/>
        <v>82.568146693806838</v>
      </c>
      <c r="AU38" s="18">
        <f t="shared" si="5"/>
        <v>90.824961363187526</v>
      </c>
      <c r="AV38" s="18">
        <f t="shared" si="5"/>
        <v>99.907457499506293</v>
      </c>
      <c r="AW38" s="18">
        <f t="shared" si="5"/>
        <v>109.89820324945693</v>
      </c>
      <c r="AX38" s="18">
        <f t="shared" si="5"/>
        <v>120.88802357440262</v>
      </c>
      <c r="AY38" s="18">
        <f t="shared" si="5"/>
        <v>132.97682593184291</v>
      </c>
      <c r="AZ38" s="19">
        <f t="shared" si="5"/>
        <v>146.27450852502722</v>
      </c>
      <c r="BB38" s="11">
        <f t="shared" si="8"/>
        <v>1500</v>
      </c>
      <c r="BC38" s="11">
        <f t="shared" si="9"/>
        <v>5210.2393925297883</v>
      </c>
    </row>
    <row r="39" spans="1:55" s="11" customFormat="1" x14ac:dyDescent="0.25">
      <c r="A39" s="10">
        <v>23</v>
      </c>
      <c r="B39" s="11">
        <f>$B$6+SUM(Y$16:Y38)</f>
        <v>501.44925684648115</v>
      </c>
      <c r="C39" s="17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>
        <f>$B39*$B$11/100</f>
        <v>12.552528522009538</v>
      </c>
      <c r="AA39" s="18">
        <f t="shared" si="5"/>
        <v>13.807781374210494</v>
      </c>
      <c r="AB39" s="18">
        <f t="shared" si="5"/>
        <v>15.188559511631544</v>
      </c>
      <c r="AC39" s="18">
        <f t="shared" ref="AC39:AZ39" si="28">AB39*(1+$B$12/100)</f>
        <v>16.7074154627947</v>
      </c>
      <c r="AD39" s="18">
        <f t="shared" si="28"/>
        <v>18.378157009074172</v>
      </c>
      <c r="AE39" s="18">
        <f t="shared" si="28"/>
        <v>20.215972709981592</v>
      </c>
      <c r="AF39" s="18">
        <f t="shared" si="28"/>
        <v>22.237569980979753</v>
      </c>
      <c r="AG39" s="18">
        <f t="shared" si="28"/>
        <v>24.461326979077729</v>
      </c>
      <c r="AH39" s="18">
        <f t="shared" si="28"/>
        <v>26.907459676985503</v>
      </c>
      <c r="AI39" s="18">
        <f t="shared" si="28"/>
        <v>29.598205644684057</v>
      </c>
      <c r="AJ39" s="18">
        <f t="shared" si="28"/>
        <v>32.558026209152466</v>
      </c>
      <c r="AK39" s="18">
        <f t="shared" si="28"/>
        <v>35.813828830067713</v>
      </c>
      <c r="AL39" s="18">
        <f t="shared" si="28"/>
        <v>39.395211713074488</v>
      </c>
      <c r="AM39" s="18">
        <f t="shared" si="28"/>
        <v>43.334732884381943</v>
      </c>
      <c r="AN39" s="18">
        <f t="shared" si="28"/>
        <v>47.668206172820142</v>
      </c>
      <c r="AO39" s="18">
        <f t="shared" si="28"/>
        <v>52.435026790102157</v>
      </c>
      <c r="AP39" s="18">
        <f t="shared" si="28"/>
        <v>57.678529469112377</v>
      </c>
      <c r="AQ39" s="18">
        <f t="shared" si="28"/>
        <v>63.446382416023617</v>
      </c>
      <c r="AR39" s="18">
        <f t="shared" si="28"/>
        <v>69.791020657625978</v>
      </c>
      <c r="AS39" s="18">
        <f t="shared" si="28"/>
        <v>76.770122723388582</v>
      </c>
      <c r="AT39" s="18">
        <f t="shared" si="28"/>
        <v>84.447134995727453</v>
      </c>
      <c r="AU39" s="18">
        <f t="shared" si="28"/>
        <v>92.891848495300209</v>
      </c>
      <c r="AV39" s="18">
        <f t="shared" si="28"/>
        <v>102.18103334483024</v>
      </c>
      <c r="AW39" s="18">
        <f t="shared" si="28"/>
        <v>112.39913667931327</v>
      </c>
      <c r="AX39" s="18">
        <f t="shared" si="28"/>
        <v>123.63905034724461</v>
      </c>
      <c r="AY39" s="18">
        <f t="shared" si="28"/>
        <v>136.00295538196909</v>
      </c>
      <c r="AZ39" s="19">
        <f t="shared" si="28"/>
        <v>149.603250920166</v>
      </c>
      <c r="BB39" s="11">
        <f t="shared" si="8"/>
        <v>1500</v>
      </c>
      <c r="BC39" s="11">
        <f t="shared" si="9"/>
        <v>5711.6886493762695</v>
      </c>
    </row>
    <row r="40" spans="1:55" s="11" customFormat="1" x14ac:dyDescent="0.25">
      <c r="A40" s="10">
        <v>24</v>
      </c>
      <c r="B40" s="11">
        <f>$B$6+SUM(Z$16:Z39)</f>
        <v>564.14671105313903</v>
      </c>
      <c r="C40" s="17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>
        <f>$B40*$B$11/100</f>
        <v>14.122002544437702</v>
      </c>
      <c r="AB40" s="18">
        <f t="shared" si="5"/>
        <v>15.534202798881473</v>
      </c>
      <c r="AC40" s="18">
        <f t="shared" ref="AC40:AZ40" si="29">AB40*(1+$B$12/100)</f>
        <v>17.087623078769621</v>
      </c>
      <c r="AD40" s="18">
        <f t="shared" si="29"/>
        <v>18.796385386646584</v>
      </c>
      <c r="AE40" s="18">
        <f t="shared" si="29"/>
        <v>20.676023925311245</v>
      </c>
      <c r="AF40" s="18">
        <f t="shared" si="29"/>
        <v>22.74362631784237</v>
      </c>
      <c r="AG40" s="18">
        <f t="shared" si="29"/>
        <v>25.017988949626609</v>
      </c>
      <c r="AH40" s="18">
        <f t="shared" si="29"/>
        <v>27.519787844589274</v>
      </c>
      <c r="AI40" s="18">
        <f t="shared" si="29"/>
        <v>30.271766629048205</v>
      </c>
      <c r="AJ40" s="18">
        <f t="shared" si="29"/>
        <v>33.29894329195303</v>
      </c>
      <c r="AK40" s="18">
        <f t="shared" si="29"/>
        <v>36.628837621148335</v>
      </c>
      <c r="AL40" s="18">
        <f t="shared" si="29"/>
        <v>40.291721383263173</v>
      </c>
      <c r="AM40" s="18">
        <f t="shared" si="29"/>
        <v>44.320893521589497</v>
      </c>
      <c r="AN40" s="18">
        <f t="shared" si="29"/>
        <v>48.752982873748451</v>
      </c>
      <c r="AO40" s="18">
        <f t="shared" si="29"/>
        <v>53.628281161123297</v>
      </c>
      <c r="AP40" s="18">
        <f t="shared" si="29"/>
        <v>58.99110927723563</v>
      </c>
      <c r="AQ40" s="18">
        <f t="shared" si="29"/>
        <v>64.890220204959192</v>
      </c>
      <c r="AR40" s="18">
        <f t="shared" si="29"/>
        <v>71.379242225455116</v>
      </c>
      <c r="AS40" s="18">
        <f t="shared" si="29"/>
        <v>78.517166448000637</v>
      </c>
      <c r="AT40" s="18">
        <f t="shared" si="29"/>
        <v>86.368883092800701</v>
      </c>
      <c r="AU40" s="18">
        <f t="shared" si="29"/>
        <v>95.005771402080782</v>
      </c>
      <c r="AV40" s="18">
        <f t="shared" si="29"/>
        <v>104.50634854228886</v>
      </c>
      <c r="AW40" s="18">
        <f t="shared" si="29"/>
        <v>114.95698339651776</v>
      </c>
      <c r="AX40" s="18">
        <f t="shared" si="29"/>
        <v>126.45268173616954</v>
      </c>
      <c r="AY40" s="18">
        <f t="shared" si="29"/>
        <v>139.09794990978651</v>
      </c>
      <c r="AZ40" s="19">
        <f t="shared" si="29"/>
        <v>153.00774490076518</v>
      </c>
      <c r="BB40" s="11">
        <f t="shared" si="8"/>
        <v>1500</v>
      </c>
      <c r="BC40" s="11">
        <f t="shared" si="9"/>
        <v>6275.8353604294089</v>
      </c>
    </row>
    <row r="41" spans="1:55" s="11" customFormat="1" x14ac:dyDescent="0.25">
      <c r="A41" s="10">
        <v>25</v>
      </c>
      <c r="B41" s="11">
        <f>$B$6+SUM(AA$16:AA40)</f>
        <v>634.68338470289086</v>
      </c>
      <c r="C41" s="17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>
        <f>$B41*$B$11/100</f>
        <v>15.887711827575115</v>
      </c>
      <c r="AC41" s="18">
        <f t="shared" si="5"/>
        <v>17.476483010332629</v>
      </c>
      <c r="AD41" s="18">
        <f t="shared" ref="AD41:AZ41" si="30">AC41*(1+$B$12/100)</f>
        <v>19.224131311365895</v>
      </c>
      <c r="AE41" s="18">
        <f t="shared" si="30"/>
        <v>21.146544442502485</v>
      </c>
      <c r="AF41" s="18">
        <f t="shared" si="30"/>
        <v>23.261198886752734</v>
      </c>
      <c r="AG41" s="18">
        <f t="shared" si="30"/>
        <v>25.58731877542801</v>
      </c>
      <c r="AH41" s="18">
        <f t="shared" si="30"/>
        <v>28.146050652970814</v>
      </c>
      <c r="AI41" s="18">
        <f t="shared" si="30"/>
        <v>30.960655718267898</v>
      </c>
      <c r="AJ41" s="18">
        <f t="shared" si="30"/>
        <v>34.056721290094693</v>
      </c>
      <c r="AK41" s="18">
        <f t="shared" si="30"/>
        <v>37.462393419104167</v>
      </c>
      <c r="AL41" s="18">
        <f t="shared" si="30"/>
        <v>41.208632761014584</v>
      </c>
      <c r="AM41" s="18">
        <f t="shared" si="30"/>
        <v>45.329496037116044</v>
      </c>
      <c r="AN41" s="18">
        <f t="shared" si="30"/>
        <v>49.862445640827652</v>
      </c>
      <c r="AO41" s="18">
        <f t="shared" si="30"/>
        <v>54.848690204910419</v>
      </c>
      <c r="AP41" s="18">
        <f t="shared" si="30"/>
        <v>60.333559225401466</v>
      </c>
      <c r="AQ41" s="18">
        <f t="shared" si="30"/>
        <v>66.366915147941612</v>
      </c>
      <c r="AR41" s="18">
        <f t="shared" si="30"/>
        <v>73.003606662735777</v>
      </c>
      <c r="AS41" s="18">
        <f t="shared" si="30"/>
        <v>80.303967329009367</v>
      </c>
      <c r="AT41" s="18">
        <f t="shared" si="30"/>
        <v>88.334364061910307</v>
      </c>
      <c r="AU41" s="18">
        <f t="shared" si="30"/>
        <v>97.167800468101348</v>
      </c>
      <c r="AV41" s="18">
        <f t="shared" si="30"/>
        <v>106.88458051491149</v>
      </c>
      <c r="AW41" s="18">
        <f t="shared" si="30"/>
        <v>117.57303856640264</v>
      </c>
      <c r="AX41" s="18">
        <f t="shared" si="30"/>
        <v>129.33034242304291</v>
      </c>
      <c r="AY41" s="18">
        <f t="shared" si="30"/>
        <v>142.26337666534721</v>
      </c>
      <c r="AZ41" s="19">
        <f t="shared" si="30"/>
        <v>156.48971433188194</v>
      </c>
      <c r="BB41" s="11">
        <f t="shared" si="8"/>
        <v>1500</v>
      </c>
      <c r="BC41" s="11">
        <f t="shared" si="9"/>
        <v>6910.5187451323</v>
      </c>
    </row>
    <row r="42" spans="1:55" s="11" customFormat="1" x14ac:dyDescent="0.25">
      <c r="A42" s="10">
        <v>26</v>
      </c>
      <c r="B42" s="11">
        <f>$B$6+SUM(AB$16:AB41)</f>
        <v>714.03943500075479</v>
      </c>
      <c r="C42" s="17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>
        <f>$B42*$B$11/100</f>
        <v>17.874192156656395</v>
      </c>
      <c r="AD42" s="18">
        <f t="shared" si="5"/>
        <v>19.661611372322035</v>
      </c>
      <c r="AE42" s="18">
        <f t="shared" ref="AE42:AZ42" si="31">AD42*(1+$B$12/100)</f>
        <v>21.627772509554241</v>
      </c>
      <c r="AF42" s="18">
        <f t="shared" si="31"/>
        <v>23.790549760509666</v>
      </c>
      <c r="AG42" s="18">
        <f t="shared" si="31"/>
        <v>26.169604736560636</v>
      </c>
      <c r="AH42" s="18">
        <f t="shared" si="31"/>
        <v>28.7865652102167</v>
      </c>
      <c r="AI42" s="18">
        <f t="shared" si="31"/>
        <v>31.665221731238372</v>
      </c>
      <c r="AJ42" s="18">
        <f t="shared" si="31"/>
        <v>34.831743904362213</v>
      </c>
      <c r="AK42" s="18">
        <f t="shared" si="31"/>
        <v>38.314918294798439</v>
      </c>
      <c r="AL42" s="18">
        <f t="shared" si="31"/>
        <v>42.146410124278283</v>
      </c>
      <c r="AM42" s="18">
        <f t="shared" si="31"/>
        <v>46.361051136706116</v>
      </c>
      <c r="AN42" s="18">
        <f t="shared" si="31"/>
        <v>50.997156250376733</v>
      </c>
      <c r="AO42" s="18">
        <f t="shared" si="31"/>
        <v>56.096871875414408</v>
      </c>
      <c r="AP42" s="18">
        <f t="shared" si="31"/>
        <v>61.706559062955854</v>
      </c>
      <c r="AQ42" s="18">
        <f t="shared" si="31"/>
        <v>67.87721496925144</v>
      </c>
      <c r="AR42" s="18">
        <f t="shared" si="31"/>
        <v>74.664936466176584</v>
      </c>
      <c r="AS42" s="18">
        <f t="shared" si="31"/>
        <v>82.131430112794249</v>
      </c>
      <c r="AT42" s="18">
        <f t="shared" si="31"/>
        <v>90.344573124073676</v>
      </c>
      <c r="AU42" s="18">
        <f t="shared" si="31"/>
        <v>99.379030436481045</v>
      </c>
      <c r="AV42" s="18">
        <f t="shared" si="31"/>
        <v>109.31693348012917</v>
      </c>
      <c r="AW42" s="18">
        <f t="shared" si="31"/>
        <v>120.24862682814209</v>
      </c>
      <c r="AX42" s="18">
        <f t="shared" si="31"/>
        <v>132.27348951095632</v>
      </c>
      <c r="AY42" s="18">
        <f t="shared" si="31"/>
        <v>145.50083846205197</v>
      </c>
      <c r="AZ42" s="19">
        <f t="shared" si="31"/>
        <v>160.05092230825719</v>
      </c>
      <c r="BB42" s="11">
        <f t="shared" si="8"/>
        <v>1500</v>
      </c>
      <c r="BC42" s="11">
        <f t="shared" si="9"/>
        <v>7624.5581801330545</v>
      </c>
    </row>
    <row r="43" spans="1:55" s="11" customFormat="1" x14ac:dyDescent="0.25">
      <c r="A43" s="10">
        <v>27</v>
      </c>
      <c r="B43" s="11">
        <f>$B$6+SUM(AC$16:AC42)</f>
        <v>803.31757065748707</v>
      </c>
      <c r="C43" s="17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>
        <f>$B43*$B$11/100</f>
        <v>20.109047087483546</v>
      </c>
      <c r="AE43" s="18">
        <f t="shared" si="5"/>
        <v>22.119951796231902</v>
      </c>
      <c r="AF43" s="18">
        <f t="shared" ref="AF43:AU45" si="32">AE43*(1+$B$12/100)</f>
        <v>24.331946975855093</v>
      </c>
      <c r="AG43" s="18">
        <f t="shared" si="32"/>
        <v>26.765141673440606</v>
      </c>
      <c r="AH43" s="18">
        <f t="shared" si="32"/>
        <v>29.441655840784669</v>
      </c>
      <c r="AI43" s="18">
        <f t="shared" si="32"/>
        <v>32.385821424863138</v>
      </c>
      <c r="AJ43" s="18">
        <f t="shared" si="32"/>
        <v>35.624403567349454</v>
      </c>
      <c r="AK43" s="18">
        <f t="shared" si="32"/>
        <v>39.1868439240844</v>
      </c>
      <c r="AL43" s="18">
        <f t="shared" si="32"/>
        <v>43.105528316492844</v>
      </c>
      <c r="AM43" s="18">
        <f t="shared" si="32"/>
        <v>47.416081148142133</v>
      </c>
      <c r="AN43" s="18">
        <f t="shared" si="32"/>
        <v>52.157689262956353</v>
      </c>
      <c r="AO43" s="18">
        <f t="shared" si="32"/>
        <v>57.373458189251991</v>
      </c>
      <c r="AP43" s="18">
        <f t="shared" si="32"/>
        <v>63.110804008177197</v>
      </c>
      <c r="AQ43" s="18">
        <f t="shared" si="32"/>
        <v>69.421884408994927</v>
      </c>
      <c r="AR43" s="18">
        <f t="shared" si="32"/>
        <v>76.364072849894427</v>
      </c>
      <c r="AS43" s="18">
        <f t="shared" si="32"/>
        <v>84.000480134883873</v>
      </c>
      <c r="AT43" s="18">
        <f t="shared" si="32"/>
        <v>92.400528148372274</v>
      </c>
      <c r="AU43" s="18">
        <f t="shared" si="32"/>
        <v>101.64058096320952</v>
      </c>
      <c r="AV43" s="18">
        <f t="shared" ref="AV43:AZ43" si="33">AU43*(1+$B$12/100)</f>
        <v>111.80463905953047</v>
      </c>
      <c r="AW43" s="18">
        <f t="shared" si="33"/>
        <v>122.98510296548353</v>
      </c>
      <c r="AX43" s="18">
        <f t="shared" si="33"/>
        <v>135.28361326203191</v>
      </c>
      <c r="AY43" s="18">
        <f t="shared" si="33"/>
        <v>148.8119745882351</v>
      </c>
      <c r="AZ43" s="19">
        <f t="shared" si="33"/>
        <v>163.69317204705862</v>
      </c>
      <c r="BB43" s="11">
        <f t="shared" si="8"/>
        <v>1500</v>
      </c>
      <c r="BC43" s="11">
        <f t="shared" si="9"/>
        <v>8427.8757507905411</v>
      </c>
    </row>
    <row r="44" spans="1:55" s="11" customFormat="1" x14ac:dyDescent="0.25">
      <c r="A44" s="10">
        <v>28</v>
      </c>
      <c r="B44" s="11">
        <f>$B$6+SUM(AD$16:AD43)</f>
        <v>903.75837481071892</v>
      </c>
      <c r="C44" s="17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>
        <f>$B44*$B$11/100</f>
        <v>22.623331517449319</v>
      </c>
      <c r="AF44" s="18">
        <f t="shared" si="5"/>
        <v>24.885664669194252</v>
      </c>
      <c r="AG44" s="18">
        <f t="shared" si="32"/>
        <v>27.374231136113679</v>
      </c>
      <c r="AH44" s="18">
        <f t="shared" si="32"/>
        <v>30.111654249725049</v>
      </c>
      <c r="AI44" s="18">
        <f t="shared" si="32"/>
        <v>33.12281967469756</v>
      </c>
      <c r="AJ44" s="18">
        <f t="shared" si="32"/>
        <v>36.435101642167318</v>
      </c>
      <c r="AK44" s="18">
        <f t="shared" si="32"/>
        <v>40.078611806384053</v>
      </c>
      <c r="AL44" s="18">
        <f t="shared" si="32"/>
        <v>44.086472987022461</v>
      </c>
      <c r="AM44" s="18">
        <f t="shared" si="32"/>
        <v>48.49512028572471</v>
      </c>
      <c r="AN44" s="18">
        <f t="shared" si="32"/>
        <v>53.344632314297186</v>
      </c>
      <c r="AO44" s="18">
        <f t="shared" si="32"/>
        <v>58.679095545726909</v>
      </c>
      <c r="AP44" s="18">
        <f t="shared" si="32"/>
        <v>64.5470051002996</v>
      </c>
      <c r="AQ44" s="18">
        <f t="shared" si="32"/>
        <v>71.001705610329566</v>
      </c>
      <c r="AR44" s="18">
        <f t="shared" si="32"/>
        <v>78.101876171362534</v>
      </c>
      <c r="AS44" s="18">
        <f t="shared" si="32"/>
        <v>85.912063788498799</v>
      </c>
      <c r="AT44" s="18">
        <f t="shared" si="32"/>
        <v>94.503270167348688</v>
      </c>
      <c r="AU44" s="18">
        <f t="shared" si="32"/>
        <v>103.95359718408356</v>
      </c>
      <c r="AV44" s="18">
        <f t="shared" ref="AV44:AZ44" si="34">AU44*(1+$B$12/100)</f>
        <v>114.34895690249193</v>
      </c>
      <c r="AW44" s="18">
        <f t="shared" si="34"/>
        <v>125.78385259274114</v>
      </c>
      <c r="AX44" s="18">
        <f t="shared" si="34"/>
        <v>138.36223785201526</v>
      </c>
      <c r="AY44" s="18">
        <f t="shared" si="34"/>
        <v>152.19846163721678</v>
      </c>
      <c r="AZ44" s="19">
        <f t="shared" si="34"/>
        <v>167.41830780093846</v>
      </c>
      <c r="BB44" s="11">
        <f t="shared" si="8"/>
        <v>1500</v>
      </c>
      <c r="BC44" s="11">
        <f t="shared" si="9"/>
        <v>9331.6341256012602</v>
      </c>
    </row>
    <row r="45" spans="1:55" s="11" customFormat="1" x14ac:dyDescent="0.25">
      <c r="A45" s="10">
        <v>29</v>
      </c>
      <c r="B45" s="11">
        <f>$B$6+SUM(AE$16:AE44)</f>
        <v>1016.7575438092405</v>
      </c>
      <c r="C45" s="17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>
        <f>$B45*$B$11/100</f>
        <v>25.451983215404812</v>
      </c>
      <c r="AG45" s="18">
        <f t="shared" si="5"/>
        <v>27.997181536945295</v>
      </c>
      <c r="AH45" s="18">
        <f t="shared" si="32"/>
        <v>30.796899690639826</v>
      </c>
      <c r="AI45" s="18">
        <f t="shared" ref="AI45:AZ45" si="35">AH45*(1+$B$12/100)</f>
        <v>33.876589659703811</v>
      </c>
      <c r="AJ45" s="18">
        <f t="shared" si="35"/>
        <v>37.264248625674192</v>
      </c>
      <c r="AK45" s="18">
        <f t="shared" si="35"/>
        <v>40.990673488241612</v>
      </c>
      <c r="AL45" s="18">
        <f t="shared" si="35"/>
        <v>45.089740837065776</v>
      </c>
      <c r="AM45" s="18">
        <f t="shared" si="35"/>
        <v>49.598714920772359</v>
      </c>
      <c r="AN45" s="18">
        <f t="shared" si="35"/>
        <v>54.5585864128496</v>
      </c>
      <c r="AO45" s="18">
        <f t="shared" si="35"/>
        <v>60.014445054134562</v>
      </c>
      <c r="AP45" s="18">
        <f t="shared" si="35"/>
        <v>66.015889559548029</v>
      </c>
      <c r="AQ45" s="18">
        <f t="shared" si="35"/>
        <v>72.617478515502839</v>
      </c>
      <c r="AR45" s="18">
        <f t="shared" si="35"/>
        <v>79.879226367053136</v>
      </c>
      <c r="AS45" s="18">
        <f t="shared" si="35"/>
        <v>87.867149003758456</v>
      </c>
      <c r="AT45" s="18">
        <f t="shared" si="35"/>
        <v>96.653863904134312</v>
      </c>
      <c r="AU45" s="18">
        <f t="shared" si="35"/>
        <v>106.31925029454776</v>
      </c>
      <c r="AV45" s="18">
        <f t="shared" si="35"/>
        <v>116.95117532400255</v>
      </c>
      <c r="AW45" s="18">
        <f t="shared" si="35"/>
        <v>128.64629285640282</v>
      </c>
      <c r="AX45" s="18">
        <f t="shared" si="35"/>
        <v>141.51092214204311</v>
      </c>
      <c r="AY45" s="18">
        <f t="shared" si="35"/>
        <v>155.66201435624743</v>
      </c>
      <c r="AZ45" s="19">
        <f t="shared" si="35"/>
        <v>171.22821579187217</v>
      </c>
      <c r="BB45" s="11">
        <f t="shared" si="8"/>
        <v>1500</v>
      </c>
      <c r="BC45" s="11">
        <f t="shared" si="9"/>
        <v>10348.391669410501</v>
      </c>
    </row>
    <row r="46" spans="1:55" s="11" customFormat="1" x14ac:dyDescent="0.25">
      <c r="A46" s="10">
        <v>30</v>
      </c>
      <c r="B46" s="11">
        <f>$B$6+SUM(AF$16:AF45)</f>
        <v>1143.8852814055697</v>
      </c>
      <c r="C46" s="17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>
        <f>$B46*$B$11/100</f>
        <v>28.634308306784924</v>
      </c>
      <c r="AH46" s="18">
        <f t="shared" si="5"/>
        <v>31.497739137463419</v>
      </c>
      <c r="AI46" s="18">
        <f t="shared" si="5"/>
        <v>34.647513051209764</v>
      </c>
      <c r="AJ46" s="18">
        <f t="shared" si="5"/>
        <v>38.112264356330741</v>
      </c>
      <c r="AK46" s="18">
        <f t="shared" si="5"/>
        <v>41.923490791963815</v>
      </c>
      <c r="AL46" s="18">
        <f t="shared" si="5"/>
        <v>46.115839871160198</v>
      </c>
      <c r="AM46" s="18">
        <f t="shared" si="5"/>
        <v>50.727423858276218</v>
      </c>
      <c r="AN46" s="18">
        <f t="shared" si="5"/>
        <v>55.800166244103842</v>
      </c>
      <c r="AO46" s="18">
        <f t="shared" si="5"/>
        <v>61.380182868514233</v>
      </c>
      <c r="AP46" s="18">
        <f t="shared" si="5"/>
        <v>67.518201155365659</v>
      </c>
      <c r="AQ46" s="18">
        <f t="shared" ref="AQ46:AZ46" si="36">AP46*(1+$B$12/100)</f>
        <v>74.270021270902234</v>
      </c>
      <c r="AR46" s="18">
        <f t="shared" si="36"/>
        <v>81.697023397992467</v>
      </c>
      <c r="AS46" s="18">
        <f t="shared" si="36"/>
        <v>89.866725737791725</v>
      </c>
      <c r="AT46" s="18">
        <f t="shared" si="36"/>
        <v>98.853398311570899</v>
      </c>
      <c r="AU46" s="18">
        <f t="shared" si="36"/>
        <v>108.738738142728</v>
      </c>
      <c r="AV46" s="18">
        <f t="shared" si="36"/>
        <v>119.61261195700081</v>
      </c>
      <c r="AW46" s="18">
        <f t="shared" si="36"/>
        <v>131.57387315270091</v>
      </c>
      <c r="AX46" s="18">
        <f t="shared" si="36"/>
        <v>144.73126046797103</v>
      </c>
      <c r="AY46" s="18">
        <f t="shared" si="36"/>
        <v>159.20438651476815</v>
      </c>
      <c r="AZ46" s="19">
        <f t="shared" si="36"/>
        <v>175.12482516624496</v>
      </c>
      <c r="BB46" s="11">
        <f t="shared" si="8"/>
        <v>1500</v>
      </c>
      <c r="BC46" s="11">
        <f t="shared" si="9"/>
        <v>11492.276950816071</v>
      </c>
    </row>
    <row r="47" spans="1:55" s="11" customFormat="1" x14ac:dyDescent="0.25">
      <c r="A47" s="10">
        <v>31</v>
      </c>
      <c r="B47" s="11">
        <f>$B$6+SUM(AG$16:AG46)</f>
        <v>1286.9081178529116</v>
      </c>
      <c r="C47" s="17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>
        <f>$B47*$B$11/100</f>
        <v>32.214527460153008</v>
      </c>
      <c r="AI47" s="18">
        <f t="shared" si="5"/>
        <v>35.43598020616831</v>
      </c>
      <c r="AJ47" s="18">
        <f t="shared" si="5"/>
        <v>38.979578226785144</v>
      </c>
      <c r="AK47" s="18">
        <f t="shared" si="5"/>
        <v>42.877536049463664</v>
      </c>
      <c r="AL47" s="18">
        <f t="shared" si="5"/>
        <v>47.165289654410032</v>
      </c>
      <c r="AM47" s="18">
        <f t="shared" ref="AM47:AZ47" si="37">AL47*(1+$B$12/100)</f>
        <v>51.881818619851039</v>
      </c>
      <c r="AN47" s="18">
        <f t="shared" si="37"/>
        <v>57.070000481836146</v>
      </c>
      <c r="AO47" s="18">
        <f t="shared" si="37"/>
        <v>62.77700053001977</v>
      </c>
      <c r="AP47" s="18">
        <f t="shared" si="37"/>
        <v>69.054700583021756</v>
      </c>
      <c r="AQ47" s="18">
        <f t="shared" si="37"/>
        <v>75.960170641323941</v>
      </c>
      <c r="AR47" s="18">
        <f t="shared" si="37"/>
        <v>83.556187705456338</v>
      </c>
      <c r="AS47" s="18">
        <f t="shared" si="37"/>
        <v>91.911806476001985</v>
      </c>
      <c r="AT47" s="18">
        <f t="shared" si="37"/>
        <v>101.10298712360219</v>
      </c>
      <c r="AU47" s="18">
        <f t="shared" si="37"/>
        <v>111.21328583596242</v>
      </c>
      <c r="AV47" s="18">
        <f t="shared" si="37"/>
        <v>122.33461441955868</v>
      </c>
      <c r="AW47" s="18">
        <f t="shared" si="37"/>
        <v>134.56807586151456</v>
      </c>
      <c r="AX47" s="18">
        <f t="shared" si="37"/>
        <v>148.02488344766601</v>
      </c>
      <c r="AY47" s="18">
        <f t="shared" si="37"/>
        <v>162.82737179243261</v>
      </c>
      <c r="AZ47" s="19">
        <f t="shared" si="37"/>
        <v>179.11010897167588</v>
      </c>
      <c r="BB47" s="11">
        <f t="shared" si="8"/>
        <v>1500</v>
      </c>
      <c r="BC47" s="11">
        <f t="shared" si="9"/>
        <v>12779.185068668983</v>
      </c>
    </row>
    <row r="48" spans="1:55" s="11" customFormat="1" x14ac:dyDescent="0.25">
      <c r="A48" s="10">
        <v>32</v>
      </c>
      <c r="B48" s="11">
        <f>$B$6+SUM(AH$16:AH47)</f>
        <v>1447.8134570983555</v>
      </c>
      <c r="C48" s="17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>
        <f>$B48*$B$11/100</f>
        <v>36.242390364814582</v>
      </c>
      <c r="AJ48" s="18">
        <f t="shared" si="5"/>
        <v>39.866629401296045</v>
      </c>
      <c r="AK48" s="18">
        <f t="shared" si="5"/>
        <v>43.85329234142565</v>
      </c>
      <c r="AL48" s="18">
        <f t="shared" si="5"/>
        <v>48.238621575568217</v>
      </c>
      <c r="AM48" s="18">
        <f t="shared" ref="AM48:AZ48" si="38">AL48*(1+$B$12/100)</f>
        <v>53.062483733125042</v>
      </c>
      <c r="AN48" s="18">
        <f t="shared" si="38"/>
        <v>58.368732106437548</v>
      </c>
      <c r="AO48" s="18">
        <f t="shared" si="38"/>
        <v>64.205605317081307</v>
      </c>
      <c r="AP48" s="18">
        <f t="shared" si="38"/>
        <v>70.626165848789441</v>
      </c>
      <c r="AQ48" s="18">
        <f t="shared" si="38"/>
        <v>77.688782433668393</v>
      </c>
      <c r="AR48" s="18">
        <f t="shared" si="38"/>
        <v>85.457660677035236</v>
      </c>
      <c r="AS48" s="18">
        <f t="shared" si="38"/>
        <v>94.003426744738761</v>
      </c>
      <c r="AT48" s="18">
        <f t="shared" si="38"/>
        <v>103.40376941921265</v>
      </c>
      <c r="AU48" s="18">
        <f t="shared" si="38"/>
        <v>113.74414636113393</v>
      </c>
      <c r="AV48" s="18">
        <f t="shared" si="38"/>
        <v>125.11856099724733</v>
      </c>
      <c r="AW48" s="18">
        <f t="shared" si="38"/>
        <v>137.63041709697208</v>
      </c>
      <c r="AX48" s="18">
        <f t="shared" si="38"/>
        <v>151.39345880666932</v>
      </c>
      <c r="AY48" s="18">
        <f t="shared" si="38"/>
        <v>166.53280468733627</v>
      </c>
      <c r="AZ48" s="19">
        <f t="shared" si="38"/>
        <v>183.18608515606991</v>
      </c>
      <c r="BB48" s="11">
        <f t="shared" si="8"/>
        <v>1500</v>
      </c>
      <c r="BC48" s="11">
        <f t="shared" si="9"/>
        <v>14226.998525767338</v>
      </c>
    </row>
    <row r="49" spans="1:55" s="11" customFormat="1" x14ac:dyDescent="0.25">
      <c r="A49" s="10">
        <v>33</v>
      </c>
      <c r="B49" s="11">
        <f>$B$6+SUM(AI$16:AI48)</f>
        <v>1628.837193173006</v>
      </c>
      <c r="C49" s="17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>
        <f>$B49*$B$11/100</f>
        <v>40.773867038103269</v>
      </c>
      <c r="AK49" s="18">
        <f t="shared" si="5"/>
        <v>44.851253741913602</v>
      </c>
      <c r="AL49" s="18">
        <f t="shared" si="5"/>
        <v>49.336379116104965</v>
      </c>
      <c r="AM49" s="18">
        <f t="shared" ref="AM49:AZ49" si="39">AL49*(1+$B$12/100)</f>
        <v>54.270017027715468</v>
      </c>
      <c r="AN49" s="18">
        <f t="shared" si="39"/>
        <v>59.697018730487017</v>
      </c>
      <c r="AO49" s="18">
        <f t="shared" si="39"/>
        <v>65.666720603535722</v>
      </c>
      <c r="AP49" s="18">
        <f t="shared" si="39"/>
        <v>72.233392663889305</v>
      </c>
      <c r="AQ49" s="18">
        <f t="shared" si="39"/>
        <v>79.456731930278238</v>
      </c>
      <c r="AR49" s="18">
        <f t="shared" si="39"/>
        <v>87.402405123306067</v>
      </c>
      <c r="AS49" s="18">
        <f t="shared" si="39"/>
        <v>96.142645635636683</v>
      </c>
      <c r="AT49" s="18">
        <f t="shared" si="39"/>
        <v>105.75691019920036</v>
      </c>
      <c r="AU49" s="18">
        <f t="shared" si="39"/>
        <v>116.33260121912041</v>
      </c>
      <c r="AV49" s="18">
        <f t="shared" si="39"/>
        <v>127.96586134103245</v>
      </c>
      <c r="AW49" s="18">
        <f t="shared" si="39"/>
        <v>140.7624474751357</v>
      </c>
      <c r="AX49" s="18">
        <f t="shared" si="39"/>
        <v>154.83869222264929</v>
      </c>
      <c r="AY49" s="18">
        <f t="shared" si="39"/>
        <v>170.32256144491421</v>
      </c>
      <c r="AZ49" s="19">
        <f t="shared" si="39"/>
        <v>187.35481758940566</v>
      </c>
      <c r="BB49" s="11">
        <f t="shared" si="8"/>
        <v>1500</v>
      </c>
      <c r="BC49" s="11">
        <f t="shared" si="9"/>
        <v>15855.835718940343</v>
      </c>
    </row>
    <row r="50" spans="1:55" s="11" customFormat="1" x14ac:dyDescent="0.25">
      <c r="A50" s="10">
        <v>34</v>
      </c>
      <c r="B50" s="11">
        <f>$B$6+SUM(AJ$16:AJ49)</f>
        <v>1832.4947795284097</v>
      </c>
      <c r="C50" s="17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18"/>
      <c r="AG50" s="18"/>
      <c r="AH50" s="18"/>
      <c r="AI50" s="18"/>
      <c r="AJ50" s="18"/>
      <c r="AK50" s="18">
        <f>$B50*$B$11/100</f>
        <v>45.87192556854491</v>
      </c>
      <c r="AL50" s="18">
        <f t="shared" si="5"/>
        <v>50.459118125399407</v>
      </c>
      <c r="AM50" s="18">
        <f t="shared" ref="AM50:AZ51" si="40">AL50*(1+$B$12/100)</f>
        <v>55.505029937939355</v>
      </c>
      <c r="AN50" s="18">
        <f t="shared" si="40"/>
        <v>61.055532931733296</v>
      </c>
      <c r="AO50" s="18">
        <f t="shared" si="40"/>
        <v>67.161086224906626</v>
      </c>
      <c r="AP50" s="18">
        <f t="shared" si="40"/>
        <v>73.877194847397291</v>
      </c>
      <c r="AQ50" s="18">
        <f t="shared" si="40"/>
        <v>81.264914332137025</v>
      </c>
      <c r="AR50" s="18">
        <f t="shared" si="40"/>
        <v>89.39140576535074</v>
      </c>
      <c r="AS50" s="18">
        <f t="shared" si="40"/>
        <v>98.330546341885821</v>
      </c>
      <c r="AT50" s="18">
        <f t="shared" si="40"/>
        <v>108.16360097607441</v>
      </c>
      <c r="AU50" s="18">
        <f t="shared" si="40"/>
        <v>118.97996107368185</v>
      </c>
      <c r="AV50" s="18">
        <f t="shared" si="40"/>
        <v>130.87795718105005</v>
      </c>
      <c r="AW50" s="18">
        <f t="shared" si="40"/>
        <v>143.96575289915506</v>
      </c>
      <c r="AX50" s="18">
        <f t="shared" si="40"/>
        <v>158.36232818907058</v>
      </c>
      <c r="AY50" s="18">
        <f t="shared" si="40"/>
        <v>174.19856100797764</v>
      </c>
      <c r="AZ50" s="19">
        <f t="shared" si="40"/>
        <v>191.61841710877542</v>
      </c>
      <c r="BB50" s="11">
        <f t="shared" si="8"/>
        <v>1500</v>
      </c>
      <c r="BC50" s="11">
        <f t="shared" si="9"/>
        <v>17688.330498468753</v>
      </c>
    </row>
    <row r="51" spans="1:55" s="11" customFormat="1" x14ac:dyDescent="0.25">
      <c r="A51" s="10">
        <v>35</v>
      </c>
      <c r="B51" s="11">
        <f>$B$6+SUM(AK$16:AK50)</f>
        <v>2061.6161830497958</v>
      </c>
      <c r="C51" s="17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>
        <f>$B51*$B$11/100</f>
        <v>51.60740710219401</v>
      </c>
      <c r="AM51" s="18">
        <f t="shared" si="5"/>
        <v>56.768147812413417</v>
      </c>
      <c r="AN51" s="18">
        <f t="shared" si="40"/>
        <v>62.444962593654765</v>
      </c>
      <c r="AO51" s="18">
        <f t="shared" ref="AO51:AP51" si="41">AN51*(1+$B$12/100)</f>
        <v>68.689458853020241</v>
      </c>
      <c r="AP51" s="18">
        <f t="shared" si="41"/>
        <v>75.558404738322267</v>
      </c>
      <c r="AQ51" s="18">
        <f t="shared" ref="AQ51:AZ51" si="42">AP51*(1+$B$12/100)</f>
        <v>83.114245212154501</v>
      </c>
      <c r="AR51" s="18">
        <f t="shared" si="42"/>
        <v>91.425669733369958</v>
      </c>
      <c r="AS51" s="18">
        <f t="shared" si="42"/>
        <v>100.56823670670695</v>
      </c>
      <c r="AT51" s="18">
        <f t="shared" si="42"/>
        <v>110.62506037737766</v>
      </c>
      <c r="AU51" s="18">
        <f t="shared" si="42"/>
        <v>121.68756641511544</v>
      </c>
      <c r="AV51" s="18">
        <f t="shared" si="42"/>
        <v>133.85632305662699</v>
      </c>
      <c r="AW51" s="18">
        <f t="shared" si="42"/>
        <v>147.2419553622897</v>
      </c>
      <c r="AX51" s="18">
        <f t="shared" si="42"/>
        <v>161.96615089851869</v>
      </c>
      <c r="AY51" s="18">
        <f t="shared" si="42"/>
        <v>178.16276598837058</v>
      </c>
      <c r="AZ51" s="19">
        <f t="shared" si="42"/>
        <v>195.97904258720766</v>
      </c>
      <c r="BB51" s="11">
        <f t="shared" si="8"/>
        <v>1500</v>
      </c>
      <c r="BC51" s="11">
        <f t="shared" si="9"/>
        <v>19749.946681518548</v>
      </c>
    </row>
    <row r="52" spans="1:55" s="11" customFormat="1" x14ac:dyDescent="0.25">
      <c r="A52" s="10">
        <v>36</v>
      </c>
      <c r="B52" s="11">
        <f>$B$6+SUM(AL$16:AL51)</f>
        <v>2319.3852084569698</v>
      </c>
      <c r="C52" s="17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>
        <f>$B52*$B$11/100</f>
        <v>58.060010230699099</v>
      </c>
      <c r="AN52" s="18">
        <f t="shared" si="5"/>
        <v>63.866011253769017</v>
      </c>
      <c r="AO52" s="18">
        <f t="shared" ref="AO52:AP52" si="43">AN52*(1+$B$12/100)</f>
        <v>70.25261237914593</v>
      </c>
      <c r="AP52" s="18">
        <f t="shared" si="43"/>
        <v>77.277873617060536</v>
      </c>
      <c r="AQ52" s="18">
        <f t="shared" ref="AQ52:AZ52" si="44">AP52*(1+$B$12/100)</f>
        <v>85.005660978766599</v>
      </c>
      <c r="AR52" s="18">
        <f t="shared" si="44"/>
        <v>93.50622707664327</v>
      </c>
      <c r="AS52" s="18">
        <f t="shared" si="44"/>
        <v>102.8568497843076</v>
      </c>
      <c r="AT52" s="18">
        <f t="shared" si="44"/>
        <v>113.14253476273836</v>
      </c>
      <c r="AU52" s="18">
        <f t="shared" si="44"/>
        <v>124.45678823901221</v>
      </c>
      <c r="AV52" s="18">
        <f t="shared" si="44"/>
        <v>136.90246706291344</v>
      </c>
      <c r="AW52" s="18">
        <f t="shared" si="44"/>
        <v>150.59271376920481</v>
      </c>
      <c r="AX52" s="18">
        <f t="shared" si="44"/>
        <v>165.6519851461253</v>
      </c>
      <c r="AY52" s="18">
        <f t="shared" si="44"/>
        <v>182.21718366073785</v>
      </c>
      <c r="AZ52" s="19">
        <f t="shared" si="44"/>
        <v>200.43890202681163</v>
      </c>
      <c r="BB52" s="11">
        <f t="shared" si="8"/>
        <v>1500</v>
      </c>
      <c r="BC52" s="11">
        <f t="shared" si="9"/>
        <v>22069.331889975518</v>
      </c>
    </row>
    <row r="53" spans="1:55" s="11" customFormat="1" x14ac:dyDescent="0.25">
      <c r="A53" s="10">
        <v>37</v>
      </c>
      <c r="B53" s="11">
        <f>$B$6+SUM(AM$16:AM52)</f>
        <v>2609.3837395333658</v>
      </c>
      <c r="C53" s="17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>
        <f>$B53*$B$11/100</f>
        <v>65.319398459868978</v>
      </c>
      <c r="AO53" s="18">
        <f t="shared" si="5"/>
        <v>71.851338305855876</v>
      </c>
      <c r="AP53" s="18">
        <f t="shared" ref="AP53" si="45">AO53*(1+$B$12/100)</f>
        <v>79.036472136441475</v>
      </c>
      <c r="AQ53" s="18">
        <f t="shared" ref="AQ53:AZ53" si="46">AP53*(1+$B$12/100)</f>
        <v>86.940119350085624</v>
      </c>
      <c r="AR53" s="18">
        <f t="shared" si="46"/>
        <v>95.634131285094199</v>
      </c>
      <c r="AS53" s="18">
        <f t="shared" si="46"/>
        <v>105.19754441360362</v>
      </c>
      <c r="AT53" s="18">
        <f t="shared" si="46"/>
        <v>115.717298854964</v>
      </c>
      <c r="AU53" s="18">
        <f t="shared" si="46"/>
        <v>127.28902874046041</v>
      </c>
      <c r="AV53" s="18">
        <f t="shared" si="46"/>
        <v>140.01793161450647</v>
      </c>
      <c r="AW53" s="18">
        <f t="shared" si="46"/>
        <v>154.01972477595712</v>
      </c>
      <c r="AX53" s="18">
        <f t="shared" si="46"/>
        <v>169.42169725355285</v>
      </c>
      <c r="AY53" s="18">
        <f t="shared" si="46"/>
        <v>186.36386697890816</v>
      </c>
      <c r="AZ53" s="19">
        <f t="shared" si="46"/>
        <v>205.00025367679899</v>
      </c>
      <c r="BB53" s="11">
        <f t="shared" si="8"/>
        <v>1500</v>
      </c>
      <c r="BC53" s="11">
        <f t="shared" si="9"/>
        <v>24678.715629508883</v>
      </c>
    </row>
    <row r="54" spans="1:55" s="11" customFormat="1" x14ac:dyDescent="0.25">
      <c r="A54" s="10">
        <v>38</v>
      </c>
      <c r="B54" s="11">
        <f>$B$6+SUM(AN$16:AN53)</f>
        <v>2935.6415119465714</v>
      </c>
      <c r="C54" s="17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>
        <f>$B54*$B$11/100</f>
        <v>73.486446147802539</v>
      </c>
      <c r="AP54" s="18">
        <f t="shared" si="5"/>
        <v>80.835090762582794</v>
      </c>
      <c r="AQ54" s="18">
        <f t="shared" ref="AQ54:AZ55" si="47">AP54*(1+$B$12/100)</f>
        <v>88.918599838841075</v>
      </c>
      <c r="AR54" s="18">
        <f t="shared" si="47"/>
        <v>97.810459822725193</v>
      </c>
      <c r="AS54" s="18">
        <f t="shared" si="47"/>
        <v>107.59150580499772</v>
      </c>
      <c r="AT54" s="18">
        <f t="shared" si="47"/>
        <v>118.3506563854975</v>
      </c>
      <c r="AU54" s="18">
        <f t="shared" si="47"/>
        <v>130.18572202404727</v>
      </c>
      <c r="AV54" s="18">
        <f t="shared" si="47"/>
        <v>143.20429422645199</v>
      </c>
      <c r="AW54" s="18">
        <f t="shared" si="47"/>
        <v>157.52472364909721</v>
      </c>
      <c r="AX54" s="18">
        <f t="shared" si="47"/>
        <v>173.27719601400693</v>
      </c>
      <c r="AY54" s="18">
        <f t="shared" si="47"/>
        <v>190.60491561540763</v>
      </c>
      <c r="AZ54" s="19">
        <f t="shared" si="47"/>
        <v>209.66540717694841</v>
      </c>
      <c r="BB54" s="11">
        <f t="shared" si="8"/>
        <v>1500</v>
      </c>
      <c r="BC54" s="11">
        <f t="shared" si="9"/>
        <v>27614.357141455454</v>
      </c>
    </row>
    <row r="55" spans="1:55" s="11" customFormat="1" x14ac:dyDescent="0.25">
      <c r="A55" s="10">
        <v>39</v>
      </c>
      <c r="B55" s="11">
        <f>$B$6+SUM(AO$16:AO54)</f>
        <v>3302.6921092890316</v>
      </c>
      <c r="C55" s="17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>
        <f>$B55*$B$11/100</f>
        <v>82.674640225777679</v>
      </c>
      <c r="AQ55" s="18">
        <f t="shared" si="5"/>
        <v>90.942104248355449</v>
      </c>
      <c r="AR55" s="18">
        <f t="shared" si="47"/>
        <v>100.036314673191</v>
      </c>
      <c r="AS55" s="18">
        <f t="shared" ref="AS55" si="48">AR55*(1+$B$12/100)</f>
        <v>110.03994614051011</v>
      </c>
      <c r="AT55" s="18">
        <f t="shared" ref="AT55:AZ55" si="49">AS55*(1+$B$12/100)</f>
        <v>121.04394075456113</v>
      </c>
      <c r="AU55" s="18">
        <f t="shared" si="49"/>
        <v>133.14833483001726</v>
      </c>
      <c r="AV55" s="18">
        <f t="shared" si="49"/>
        <v>146.463168313019</v>
      </c>
      <c r="AW55" s="18">
        <f t="shared" si="49"/>
        <v>161.1094851443209</v>
      </c>
      <c r="AX55" s="18">
        <f t="shared" si="49"/>
        <v>177.220433658753</v>
      </c>
      <c r="AY55" s="18">
        <f t="shared" si="49"/>
        <v>194.94247702462832</v>
      </c>
      <c r="AZ55" s="19">
        <f t="shared" si="49"/>
        <v>214.43672472709116</v>
      </c>
      <c r="BB55" s="11">
        <f t="shared" si="8"/>
        <v>1500</v>
      </c>
      <c r="BC55" s="11">
        <f t="shared" si="9"/>
        <v>30917.049250744487</v>
      </c>
    </row>
    <row r="56" spans="1:55" s="11" customFormat="1" x14ac:dyDescent="0.25">
      <c r="A56" s="10">
        <v>40</v>
      </c>
      <c r="B56" s="11">
        <f>$B$6+SUM(AP$16:AP55)</f>
        <v>3715.6359604437121</v>
      </c>
      <c r="C56" s="17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>
        <f>$B56*$B$11/100</f>
        <v>93.01165717980723</v>
      </c>
      <c r="AR56" s="18">
        <f t="shared" si="5"/>
        <v>102.31282289778797</v>
      </c>
      <c r="AS56" s="18">
        <f t="shared" ref="AS56" si="50">AR56*(1+$B$12/100)</f>
        <v>112.54410518756677</v>
      </c>
      <c r="AT56" s="18">
        <f t="shared" ref="AT56:AZ56" si="51">AS56*(1+$B$12/100)</f>
        <v>123.79851570632346</v>
      </c>
      <c r="AU56" s="18">
        <f t="shared" si="51"/>
        <v>136.17836727695581</v>
      </c>
      <c r="AV56" s="18">
        <f t="shared" si="51"/>
        <v>149.7962040046514</v>
      </c>
      <c r="AW56" s="18">
        <f t="shared" si="51"/>
        <v>164.77582440511657</v>
      </c>
      <c r="AX56" s="18">
        <f t="shared" si="51"/>
        <v>181.25340684562823</v>
      </c>
      <c r="AY56" s="18">
        <f t="shared" si="51"/>
        <v>199.37874753019108</v>
      </c>
      <c r="AZ56" s="19">
        <f t="shared" si="51"/>
        <v>219.31662228321019</v>
      </c>
      <c r="BB56" s="11">
        <f t="shared" si="8"/>
        <v>1500</v>
      </c>
      <c r="BC56" s="11">
        <f t="shared" si="9"/>
        <v>34632.685211188196</v>
      </c>
    </row>
    <row r="57" spans="1:55" s="11" customFormat="1" x14ac:dyDescent="0.25">
      <c r="A57" s="10">
        <v>41</v>
      </c>
      <c r="B57" s="11">
        <f>$B$6+SUM(AQ$16:AQ56)</f>
        <v>4180.2112136678907</v>
      </c>
      <c r="C57" s="17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>
        <f>$B57*$B$11/100</f>
        <v>104.64113720614147</v>
      </c>
      <c r="AS57" s="18">
        <f t="shared" si="5"/>
        <v>115.10525092675562</v>
      </c>
      <c r="AT57" s="18">
        <f t="shared" ref="AT57:AZ58" si="52">AS57*(1+$B$12/100)</f>
        <v>126.61577601943119</v>
      </c>
      <c r="AU57" s="18">
        <f t="shared" si="52"/>
        <v>139.27735362137432</v>
      </c>
      <c r="AV57" s="18">
        <f t="shared" si="52"/>
        <v>153.20508898351176</v>
      </c>
      <c r="AW57" s="18">
        <f t="shared" si="52"/>
        <v>168.52559788186295</v>
      </c>
      <c r="AX57" s="18">
        <f t="shared" si="52"/>
        <v>185.37815767004926</v>
      </c>
      <c r="AY57" s="18">
        <f t="shared" si="52"/>
        <v>203.91597343705419</v>
      </c>
      <c r="AZ57" s="19">
        <f t="shared" si="52"/>
        <v>224.30757078075962</v>
      </c>
      <c r="BB57" s="11">
        <f t="shared" si="8"/>
        <v>1500</v>
      </c>
      <c r="BC57" s="11">
        <f t="shared" si="9"/>
        <v>38812.896424856088</v>
      </c>
    </row>
    <row r="58" spans="1:55" s="11" customFormat="1" x14ac:dyDescent="0.25">
      <c r="A58" s="10">
        <v>42</v>
      </c>
      <c r="B58" s="11">
        <f>$B$6+SUM(AR$16:AR57)</f>
        <v>4702.8734722408208</v>
      </c>
      <c r="C58" s="17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>
        <f>$B58*$B$11/100</f>
        <v>117.72468019386835</v>
      </c>
      <c r="AT58" s="18">
        <f t="shared" si="5"/>
        <v>129.4971482132552</v>
      </c>
      <c r="AU58" s="18">
        <f t="shared" si="52"/>
        <v>142.44686303458073</v>
      </c>
      <c r="AV58" s="18">
        <f t="shared" ref="AV58:AZ58" si="53">AU58*(1+$B$12/100)</f>
        <v>156.69154933803881</v>
      </c>
      <c r="AW58" s="18">
        <f t="shared" si="53"/>
        <v>172.36070427184271</v>
      </c>
      <c r="AX58" s="18">
        <f t="shared" si="53"/>
        <v>189.59677469902698</v>
      </c>
      <c r="AY58" s="18">
        <f t="shared" si="53"/>
        <v>208.5564521689297</v>
      </c>
      <c r="AZ58" s="19">
        <f t="shared" si="53"/>
        <v>229.41209738582268</v>
      </c>
      <c r="BB58" s="11">
        <f t="shared" si="8"/>
        <v>1500</v>
      </c>
      <c r="BC58" s="11">
        <f t="shared" si="9"/>
        <v>43515.769897096907</v>
      </c>
    </row>
    <row r="59" spans="1:55" s="11" customFormat="1" x14ac:dyDescent="0.25">
      <c r="A59" s="10">
        <v>43</v>
      </c>
      <c r="B59" s="11">
        <f>$B$6+SUM(AS$16:AS58)</f>
        <v>5290.8854996587743</v>
      </c>
      <c r="C59" s="17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>
        <f>$B59*$B$11/100</f>
        <v>132.44409127020828</v>
      </c>
      <c r="AU59" s="18">
        <f t="shared" si="5"/>
        <v>145.68850039722912</v>
      </c>
      <c r="AV59" s="18">
        <f t="shared" ref="AV59:AZ59" si="54">AU59*(1+$B$12/100)</f>
        <v>160.25735043695204</v>
      </c>
      <c r="AW59" s="18">
        <f t="shared" si="54"/>
        <v>176.28308548064726</v>
      </c>
      <c r="AX59" s="18">
        <f t="shared" si="54"/>
        <v>193.91139402871201</v>
      </c>
      <c r="AY59" s="18">
        <f t="shared" si="54"/>
        <v>213.30253343158324</v>
      </c>
      <c r="AZ59" s="19">
        <f t="shared" si="54"/>
        <v>234.63278677474159</v>
      </c>
      <c r="BB59" s="11">
        <f t="shared" si="8"/>
        <v>1500</v>
      </c>
      <c r="BC59" s="11">
        <f t="shared" si="9"/>
        <v>48806.655396755683</v>
      </c>
    </row>
    <row r="60" spans="1:55" s="11" customFormat="1" x14ac:dyDescent="0.25">
      <c r="A60" s="10">
        <v>44</v>
      </c>
      <c r="B60" s="11">
        <f>$B$6+SUM(AT$16:AT59)</f>
        <v>5952.4181408948598</v>
      </c>
      <c r="C60" s="17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>
        <f>$B60*$B$11/100</f>
        <v>149.00390711195058</v>
      </c>
      <c r="AV60" s="18">
        <f t="shared" si="5"/>
        <v>163.90429782314564</v>
      </c>
      <c r="AW60" s="18">
        <f t="shared" ref="AW60:AZ60" si="55">AV60*(1+$B$12/100)</f>
        <v>180.29472760546022</v>
      </c>
      <c r="AX60" s="18">
        <f t="shared" si="55"/>
        <v>198.32420036600627</v>
      </c>
      <c r="AY60" s="18">
        <f t="shared" si="55"/>
        <v>218.1566204026069</v>
      </c>
      <c r="AZ60" s="19">
        <f t="shared" si="55"/>
        <v>239.97228244286762</v>
      </c>
      <c r="BB60" s="11">
        <f t="shared" si="8"/>
        <v>1500</v>
      </c>
      <c r="BC60" s="11">
        <f t="shared" si="9"/>
        <v>54759.07353765054</v>
      </c>
    </row>
    <row r="61" spans="1:55" s="11" customFormat="1" x14ac:dyDescent="0.25">
      <c r="A61" s="10">
        <v>45</v>
      </c>
      <c r="B61" s="11">
        <f>$B$6+SUM(AU$16:AU60)</f>
        <v>6696.6638620962985</v>
      </c>
      <c r="C61" s="17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>
        <f>$B61*$B$11/100</f>
        <v>167.63423812792561</v>
      </c>
      <c r="AW61" s="18">
        <f t="shared" si="5"/>
        <v>184.39766194071819</v>
      </c>
      <c r="AX61" s="18">
        <f t="shared" ref="AX61:AZ61" si="56">AW61*(1+$B$12/100)</f>
        <v>202.83742813479003</v>
      </c>
      <c r="AY61" s="18">
        <f t="shared" si="56"/>
        <v>223.12117094826905</v>
      </c>
      <c r="AZ61" s="19">
        <f t="shared" si="56"/>
        <v>245.43328804309598</v>
      </c>
      <c r="BB61" s="11">
        <f t="shared" si="8"/>
        <v>1500</v>
      </c>
      <c r="BC61" s="11">
        <f t="shared" si="9"/>
        <v>61455.737399746838</v>
      </c>
    </row>
    <row r="62" spans="1:55" s="11" customFormat="1" x14ac:dyDescent="0.25">
      <c r="A62" s="10">
        <v>46</v>
      </c>
      <c r="B62" s="11">
        <f>$B$6+SUM(AV$16:AV61)</f>
        <v>7533.9644864338516</v>
      </c>
      <c r="C62" s="17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>
        <f>$B62*$B$11/100</f>
        <v>188.59396600665539</v>
      </c>
      <c r="AX62" s="18">
        <f t="shared" si="5"/>
        <v>207.45336260732094</v>
      </c>
      <c r="AY62" s="18">
        <f t="shared" ref="AY62:AZ62" si="57">AX62*(1+$B$12/100)</f>
        <v>228.19869886805304</v>
      </c>
      <c r="AZ62" s="19">
        <f t="shared" si="57"/>
        <v>251.01856875485836</v>
      </c>
      <c r="BB62" s="11">
        <f t="shared" si="8"/>
        <v>1500</v>
      </c>
      <c r="BC62" s="11">
        <f t="shared" si="9"/>
        <v>68989.701886180686</v>
      </c>
    </row>
    <row r="63" spans="1:55" s="11" customFormat="1" x14ac:dyDescent="0.25">
      <c r="A63" s="10">
        <v>47</v>
      </c>
      <c r="B63" s="11">
        <f>$B$6+SUM(AW$16:AW62)</f>
        <v>8475.9549010838946</v>
      </c>
      <c r="C63" s="17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>
        <f>$B63*$B$11/100</f>
        <v>212.17434106138259</v>
      </c>
      <c r="AY63" s="18">
        <f t="shared" si="5"/>
        <v>233.39177516752088</v>
      </c>
      <c r="AZ63" s="19">
        <f t="shared" ref="AZ63" si="58">AY63*(1+$B$12/100)</f>
        <v>256.73095268427301</v>
      </c>
      <c r="BB63" s="11">
        <f t="shared" si="8"/>
        <v>1500</v>
      </c>
      <c r="BC63" s="11">
        <f t="shared" si="9"/>
        <v>77465.656787264583</v>
      </c>
    </row>
    <row r="64" spans="1:55" s="11" customFormat="1" x14ac:dyDescent="0.25">
      <c r="A64" s="10">
        <v>48</v>
      </c>
      <c r="B64" s="11">
        <f>$B$6+SUM(AX$16:AX63)</f>
        <v>9535.7247322536623</v>
      </c>
      <c r="C64" s="17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>
        <f>$B64*$B$11/100</f>
        <v>238.70302936013979</v>
      </c>
      <c r="AZ64" s="19">
        <f t="shared" si="5"/>
        <v>262.57333229615381</v>
      </c>
      <c r="BB64" s="11">
        <f t="shared" si="8"/>
        <v>1500</v>
      </c>
      <c r="BC64" s="11">
        <f t="shared" si="9"/>
        <v>87001.38151951824</v>
      </c>
    </row>
    <row r="65" spans="1:55" s="11" customFormat="1" x14ac:dyDescent="0.25">
      <c r="A65" s="10">
        <v>49</v>
      </c>
      <c r="B65" s="11">
        <f>$B$6+SUM(AY$16:AY64)</f>
        <v>10728.000234839174</v>
      </c>
      <c r="C65" s="17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9">
        <f>$B65*$B$11/100</f>
        <v>268.54866587861159</v>
      </c>
      <c r="BB65" s="11">
        <f t="shared" si="8"/>
        <v>1500</v>
      </c>
      <c r="BC65" s="11">
        <f t="shared" si="9"/>
        <v>97729.381754357411</v>
      </c>
    </row>
    <row r="66" spans="1:55" s="11" customFormat="1" x14ac:dyDescent="0.25">
      <c r="A66" s="10">
        <v>50</v>
      </c>
      <c r="B66" s="11">
        <f>$B$6+SUM(AZ$16:AZ65)</f>
        <v>12069.348924201702</v>
      </c>
      <c r="C66" s="20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2"/>
      <c r="BB66" s="11">
        <f t="shared" si="8"/>
        <v>1500</v>
      </c>
      <c r="BC66" s="11">
        <f t="shared" si="9"/>
        <v>109798.73067855911</v>
      </c>
    </row>
    <row r="67" spans="1:55" s="11" customFormat="1" x14ac:dyDescent="0.25"/>
    <row r="68" spans="1:55" s="10" customFormat="1" x14ac:dyDescent="0.25">
      <c r="A68" s="23" t="s">
        <v>35</v>
      </c>
      <c r="C68" s="10">
        <v>1</v>
      </c>
      <c r="D68" s="10">
        <f>C68+1</f>
        <v>2</v>
      </c>
      <c r="E68" s="10">
        <f t="shared" ref="E68:AZ68" si="59">D68+1</f>
        <v>3</v>
      </c>
      <c r="F68" s="10">
        <f t="shared" si="59"/>
        <v>4</v>
      </c>
      <c r="G68" s="10">
        <f t="shared" si="59"/>
        <v>5</v>
      </c>
      <c r="H68" s="10">
        <f t="shared" si="59"/>
        <v>6</v>
      </c>
      <c r="I68" s="10">
        <f t="shared" si="59"/>
        <v>7</v>
      </c>
      <c r="J68" s="10">
        <f t="shared" si="59"/>
        <v>8</v>
      </c>
      <c r="K68" s="10">
        <f t="shared" si="59"/>
        <v>9</v>
      </c>
      <c r="L68" s="10">
        <f t="shared" si="59"/>
        <v>10</v>
      </c>
      <c r="M68" s="10">
        <f t="shared" si="59"/>
        <v>11</v>
      </c>
      <c r="N68" s="10">
        <f t="shared" si="59"/>
        <v>12</v>
      </c>
      <c r="O68" s="10">
        <f t="shared" si="59"/>
        <v>13</v>
      </c>
      <c r="P68" s="10">
        <f t="shared" si="59"/>
        <v>14</v>
      </c>
      <c r="Q68" s="10">
        <f t="shared" si="59"/>
        <v>15</v>
      </c>
      <c r="R68" s="10">
        <f t="shared" si="59"/>
        <v>16</v>
      </c>
      <c r="S68" s="10">
        <f t="shared" si="59"/>
        <v>17</v>
      </c>
      <c r="T68" s="10">
        <f t="shared" si="59"/>
        <v>18</v>
      </c>
      <c r="U68" s="10">
        <f t="shared" si="59"/>
        <v>19</v>
      </c>
      <c r="V68" s="10">
        <f t="shared" si="59"/>
        <v>20</v>
      </c>
      <c r="W68" s="10">
        <f t="shared" si="59"/>
        <v>21</v>
      </c>
      <c r="X68" s="10">
        <f t="shared" si="59"/>
        <v>22</v>
      </c>
      <c r="Y68" s="10">
        <f t="shared" si="59"/>
        <v>23</v>
      </c>
      <c r="Z68" s="10">
        <f t="shared" si="59"/>
        <v>24</v>
      </c>
      <c r="AA68" s="10">
        <f t="shared" si="59"/>
        <v>25</v>
      </c>
      <c r="AB68" s="10">
        <f t="shared" si="59"/>
        <v>26</v>
      </c>
      <c r="AC68" s="10">
        <f t="shared" si="59"/>
        <v>27</v>
      </c>
      <c r="AD68" s="10">
        <f t="shared" si="59"/>
        <v>28</v>
      </c>
      <c r="AE68" s="10">
        <f t="shared" si="59"/>
        <v>29</v>
      </c>
      <c r="AF68" s="10">
        <f t="shared" si="59"/>
        <v>30</v>
      </c>
      <c r="AG68" s="10">
        <f t="shared" si="59"/>
        <v>31</v>
      </c>
      <c r="AH68" s="10">
        <f t="shared" si="59"/>
        <v>32</v>
      </c>
      <c r="AI68" s="10">
        <f t="shared" si="59"/>
        <v>33</v>
      </c>
      <c r="AJ68" s="10">
        <f t="shared" si="59"/>
        <v>34</v>
      </c>
      <c r="AK68" s="10">
        <f t="shared" si="59"/>
        <v>35</v>
      </c>
      <c r="AL68" s="10">
        <f t="shared" si="59"/>
        <v>36</v>
      </c>
      <c r="AM68" s="10">
        <f t="shared" si="59"/>
        <v>37</v>
      </c>
      <c r="AN68" s="10">
        <f t="shared" si="59"/>
        <v>38</v>
      </c>
      <c r="AO68" s="10">
        <f t="shared" si="59"/>
        <v>39</v>
      </c>
      <c r="AP68" s="10">
        <f t="shared" si="59"/>
        <v>40</v>
      </c>
      <c r="AQ68" s="10">
        <f t="shared" si="59"/>
        <v>41</v>
      </c>
      <c r="AR68" s="10">
        <f t="shared" si="59"/>
        <v>42</v>
      </c>
      <c r="AS68" s="10">
        <f t="shared" si="59"/>
        <v>43</v>
      </c>
      <c r="AT68" s="10">
        <f t="shared" si="59"/>
        <v>44</v>
      </c>
      <c r="AU68" s="10">
        <f t="shared" si="59"/>
        <v>45</v>
      </c>
      <c r="AV68" s="10">
        <f t="shared" si="59"/>
        <v>46</v>
      </c>
      <c r="AW68" s="10">
        <f t="shared" si="59"/>
        <v>47</v>
      </c>
      <c r="AX68" s="10">
        <f t="shared" si="59"/>
        <v>48</v>
      </c>
      <c r="AY68" s="10">
        <f t="shared" si="59"/>
        <v>49</v>
      </c>
      <c r="AZ68" s="10">
        <f t="shared" si="59"/>
        <v>50</v>
      </c>
    </row>
    <row r="69" spans="1:55" s="11" customFormat="1" x14ac:dyDescent="0.25"/>
    <row r="70" spans="1:55" s="11" customFormat="1" x14ac:dyDescent="0.25">
      <c r="A70" s="12" t="s">
        <v>42</v>
      </c>
      <c r="C70" s="11">
        <f>SUM(C16:C66)</f>
        <v>37.548749999999998</v>
      </c>
      <c r="D70" s="11">
        <f t="shared" ref="D70:AZ70" si="60">SUM(D16:D66)</f>
        <v>42.243564084375002</v>
      </c>
      <c r="E70" s="11">
        <f t="shared" si="60"/>
        <v>47.525382510754625</v>
      </c>
      <c r="F70" s="11">
        <f t="shared" si="60"/>
        <v>53.467599899530555</v>
      </c>
      <c r="G70" s="11">
        <f t="shared" si="60"/>
        <v>60.15278758396861</v>
      </c>
      <c r="H70" s="11">
        <f t="shared" si="60"/>
        <v>67.673840997561172</v>
      </c>
      <c r="I70" s="11">
        <f t="shared" si="60"/>
        <v>76.135270522088746</v>
      </c>
      <c r="J70" s="11">
        <f t="shared" si="60"/>
        <v>85.654653733641808</v>
      </c>
      <c r="K70" s="11">
        <f t="shared" si="60"/>
        <v>96.364269226593393</v>
      </c>
      <c r="L70" s="11">
        <f t="shared" si="60"/>
        <v>108.41293471866744</v>
      </c>
      <c r="M70" s="11">
        <f t="shared" si="60"/>
        <v>121.96807497887924</v>
      </c>
      <c r="N70" s="11">
        <f t="shared" si="60"/>
        <v>137.21804831367595</v>
      </c>
      <c r="O70" s="11">
        <f t="shared" si="60"/>
        <v>154.3747639394557</v>
      </c>
      <c r="P70" s="11">
        <f t="shared" si="60"/>
        <v>173.6766266117157</v>
      </c>
      <c r="Q70" s="11">
        <f t="shared" si="60"/>
        <v>195.39184942854502</v>
      </c>
      <c r="R70" s="11">
        <f t="shared" si="60"/>
        <v>219.82218084221969</v>
      </c>
      <c r="S70" s="11">
        <f t="shared" si="60"/>
        <v>247.30709766837455</v>
      </c>
      <c r="T70" s="11">
        <f t="shared" si="60"/>
        <v>278.22852235759547</v>
      </c>
      <c r="U70" s="11">
        <f t="shared" si="60"/>
        <v>313.01613007927153</v>
      </c>
      <c r="V70" s="11">
        <f t="shared" si="60"/>
        <v>352.15331936340812</v>
      </c>
      <c r="W70" s="11">
        <f t="shared" si="60"/>
        <v>396.18392926671351</v>
      </c>
      <c r="X70" s="11">
        <f t="shared" si="60"/>
        <v>445.71979640275396</v>
      </c>
      <c r="Y70" s="11">
        <f t="shared" si="60"/>
        <v>501.44925684648115</v>
      </c>
      <c r="Z70" s="11">
        <f t="shared" si="60"/>
        <v>564.14671105313903</v>
      </c>
      <c r="AA70" s="11">
        <f t="shared" si="60"/>
        <v>634.68338470289086</v>
      </c>
      <c r="AB70" s="11">
        <f t="shared" si="60"/>
        <v>714.03943500075479</v>
      </c>
      <c r="AC70" s="11">
        <f t="shared" si="60"/>
        <v>803.31757065748707</v>
      </c>
      <c r="AD70" s="11">
        <f t="shared" si="60"/>
        <v>903.75837481071892</v>
      </c>
      <c r="AE70" s="11">
        <f t="shared" si="60"/>
        <v>1016.7575438092405</v>
      </c>
      <c r="AF70" s="11">
        <f t="shared" si="60"/>
        <v>1143.8852814055697</v>
      </c>
      <c r="AG70" s="11">
        <f t="shared" si="60"/>
        <v>1286.9081178529116</v>
      </c>
      <c r="AH70" s="11">
        <f t="shared" si="60"/>
        <v>1447.8134570983555</v>
      </c>
      <c r="AI70" s="11">
        <f t="shared" si="60"/>
        <v>1628.837193173006</v>
      </c>
      <c r="AJ70" s="11">
        <f t="shared" si="60"/>
        <v>1832.4947795284097</v>
      </c>
      <c r="AK70" s="11">
        <f t="shared" si="60"/>
        <v>2061.6161830497958</v>
      </c>
      <c r="AL70" s="11">
        <f t="shared" si="60"/>
        <v>2319.3852084569698</v>
      </c>
      <c r="AM70" s="11">
        <f t="shared" si="60"/>
        <v>2609.3837395333658</v>
      </c>
      <c r="AN70" s="11">
        <f t="shared" si="60"/>
        <v>2935.6415119465714</v>
      </c>
      <c r="AO70" s="11">
        <f t="shared" si="60"/>
        <v>3302.6921092890316</v>
      </c>
      <c r="AP70" s="11">
        <f t="shared" si="60"/>
        <v>3715.6359604437121</v>
      </c>
      <c r="AQ70" s="11">
        <f t="shared" si="60"/>
        <v>4180.2112136678907</v>
      </c>
      <c r="AR70" s="11">
        <f t="shared" si="60"/>
        <v>4702.8734722408208</v>
      </c>
      <c r="AS70" s="11">
        <f t="shared" si="60"/>
        <v>5290.8854996587743</v>
      </c>
      <c r="AT70" s="11">
        <f t="shared" si="60"/>
        <v>5952.4181408948598</v>
      </c>
      <c r="AU70" s="11">
        <f t="shared" si="60"/>
        <v>6696.6638620962985</v>
      </c>
      <c r="AV70" s="11">
        <f t="shared" si="60"/>
        <v>7533.9644864338516</v>
      </c>
      <c r="AW70" s="11">
        <f t="shared" si="60"/>
        <v>8475.9549010838946</v>
      </c>
      <c r="AX70" s="11">
        <f t="shared" si="60"/>
        <v>9535.7247322536623</v>
      </c>
      <c r="AY70" s="11">
        <f t="shared" si="60"/>
        <v>10728.000234839174</v>
      </c>
      <c r="AZ70" s="11">
        <f t="shared" si="60"/>
        <v>12069.348924201702</v>
      </c>
    </row>
    <row r="71" spans="1:55" s="11" customFormat="1" x14ac:dyDescent="0.25">
      <c r="A71" s="12" t="s">
        <v>52</v>
      </c>
      <c r="C71" s="11">
        <f>C70/12</f>
        <v>3.1290624999999999</v>
      </c>
      <c r="D71" s="11">
        <f t="shared" ref="D71:AZ71" si="61">D70/12</f>
        <v>3.52029700703125</v>
      </c>
      <c r="E71" s="11">
        <f t="shared" si="61"/>
        <v>3.9604485425628853</v>
      </c>
      <c r="F71" s="11">
        <f t="shared" si="61"/>
        <v>4.4556333249608793</v>
      </c>
      <c r="G71" s="11">
        <f t="shared" si="61"/>
        <v>5.0127322986640506</v>
      </c>
      <c r="H71" s="11">
        <f t="shared" si="61"/>
        <v>5.639486749796764</v>
      </c>
      <c r="I71" s="11">
        <f t="shared" si="61"/>
        <v>6.3446058768407285</v>
      </c>
      <c r="J71" s="11">
        <f t="shared" si="61"/>
        <v>7.1378878111368174</v>
      </c>
      <c r="K71" s="11">
        <f t="shared" si="61"/>
        <v>8.0303557688827834</v>
      </c>
      <c r="L71" s="11">
        <f t="shared" si="61"/>
        <v>9.0344112265556209</v>
      </c>
      <c r="M71" s="11">
        <f t="shared" si="61"/>
        <v>10.164006248239938</v>
      </c>
      <c r="N71" s="11">
        <f t="shared" si="61"/>
        <v>11.434837359472995</v>
      </c>
      <c r="O71" s="11">
        <f t="shared" si="61"/>
        <v>12.864563661621309</v>
      </c>
      <c r="P71" s="11">
        <f t="shared" si="61"/>
        <v>14.473052217642975</v>
      </c>
      <c r="Q71" s="11">
        <f t="shared" si="61"/>
        <v>16.282654119045418</v>
      </c>
      <c r="R71" s="11">
        <f t="shared" si="61"/>
        <v>18.318515070184976</v>
      </c>
      <c r="S71" s="11">
        <f t="shared" si="61"/>
        <v>20.608924805697878</v>
      </c>
      <c r="T71" s="11">
        <f t="shared" si="61"/>
        <v>23.185710196466289</v>
      </c>
      <c r="U71" s="11">
        <f t="shared" si="61"/>
        <v>26.08467750660596</v>
      </c>
      <c r="V71" s="11">
        <f t="shared" si="61"/>
        <v>29.346109946950676</v>
      </c>
      <c r="W71" s="11">
        <f t="shared" si="61"/>
        <v>33.01532743889279</v>
      </c>
      <c r="X71" s="11">
        <f t="shared" si="61"/>
        <v>37.143316366896165</v>
      </c>
      <c r="Y71" s="11">
        <f t="shared" si="61"/>
        <v>41.787438070540098</v>
      </c>
      <c r="Z71" s="11">
        <f t="shared" si="61"/>
        <v>47.012225921094917</v>
      </c>
      <c r="AA71" s="11">
        <f t="shared" si="61"/>
        <v>52.890282058574236</v>
      </c>
      <c r="AB71" s="11">
        <f t="shared" si="61"/>
        <v>59.503286250062899</v>
      </c>
      <c r="AC71" s="11">
        <f t="shared" si="61"/>
        <v>66.943130888123918</v>
      </c>
      <c r="AD71" s="11">
        <f t="shared" si="61"/>
        <v>75.313197900893243</v>
      </c>
      <c r="AE71" s="11">
        <f t="shared" si="61"/>
        <v>84.729795317436711</v>
      </c>
      <c r="AF71" s="11">
        <f t="shared" si="61"/>
        <v>95.323773450464145</v>
      </c>
      <c r="AG71" s="11">
        <f t="shared" si="61"/>
        <v>107.2423431544093</v>
      </c>
      <c r="AH71" s="11">
        <f t="shared" si="61"/>
        <v>120.65112142486295</v>
      </c>
      <c r="AI71" s="11">
        <f t="shared" si="61"/>
        <v>135.73643276441717</v>
      </c>
      <c r="AJ71" s="11">
        <f t="shared" si="61"/>
        <v>152.70789829403415</v>
      </c>
      <c r="AK71" s="11">
        <f t="shared" si="61"/>
        <v>171.80134858748298</v>
      </c>
      <c r="AL71" s="11">
        <f t="shared" si="61"/>
        <v>193.28210070474748</v>
      </c>
      <c r="AM71" s="11">
        <f t="shared" si="61"/>
        <v>217.44864496111381</v>
      </c>
      <c r="AN71" s="11">
        <f t="shared" si="61"/>
        <v>244.63679266221428</v>
      </c>
      <c r="AO71" s="11">
        <f t="shared" si="61"/>
        <v>275.22434244075265</v>
      </c>
      <c r="AP71" s="11">
        <f t="shared" si="61"/>
        <v>309.63633003697601</v>
      </c>
      <c r="AQ71" s="11">
        <f t="shared" si="61"/>
        <v>348.35093447232424</v>
      </c>
      <c r="AR71" s="11">
        <f t="shared" si="61"/>
        <v>391.90612268673505</v>
      </c>
      <c r="AS71" s="11">
        <f t="shared" si="61"/>
        <v>440.90712497156454</v>
      </c>
      <c r="AT71" s="11">
        <f t="shared" si="61"/>
        <v>496.03484507457165</v>
      </c>
      <c r="AU71" s="11">
        <f t="shared" si="61"/>
        <v>558.05532184135825</v>
      </c>
      <c r="AV71" s="11">
        <f t="shared" si="61"/>
        <v>627.83037386948763</v>
      </c>
      <c r="AW71" s="11">
        <f t="shared" si="61"/>
        <v>706.32957509032451</v>
      </c>
      <c r="AX71" s="11">
        <f t="shared" si="61"/>
        <v>794.64372768780515</v>
      </c>
      <c r="AY71" s="11">
        <f t="shared" si="61"/>
        <v>894.00001956993117</v>
      </c>
      <c r="AZ71" s="11">
        <f t="shared" si="61"/>
        <v>1005.7790770168085</v>
      </c>
    </row>
    <row r="72" spans="1:55" s="11" customFormat="1" ht="28.5" customHeight="1" x14ac:dyDescent="0.25">
      <c r="A72" s="12" t="s">
        <v>51</v>
      </c>
      <c r="C72" s="11">
        <f>C$70/$BC16*100</f>
        <v>2.50325</v>
      </c>
      <c r="D72" s="11">
        <f>D$70/$BC17*100</f>
        <v>2.7474617688951328</v>
      </c>
      <c r="E72" s="11">
        <f>E$70/$BC18*100</f>
        <v>3.0083310373806733</v>
      </c>
      <c r="F72" s="11">
        <f>F$70/$BC19*100</f>
        <v>3.2856276319861775</v>
      </c>
      <c r="G72" s="11">
        <f>G$70/$BC20*100</f>
        <v>3.5788501785099784</v>
      </c>
      <c r="H72" s="11">
        <f>H$70/$BC21*100</f>
        <v>3.8872055023930834</v>
      </c>
      <c r="I72" s="11">
        <f>I$70/$BC22*100</f>
        <v>4.2095968442141869</v>
      </c>
      <c r="J72" s="11">
        <f>J$70/$BC23*100</f>
        <v>4.5446229570567054</v>
      </c>
      <c r="K72" s="11">
        <f>K$70/$BC24*100</f>
        <v>4.8905896662280544</v>
      </c>
      <c r="L72" s="11">
        <f>L$70/$BC25*100</f>
        <v>5.2455347387967199</v>
      </c>
      <c r="M72" s="11">
        <f>M$70/$BC26*100</f>
        <v>5.6072659763396935</v>
      </c>
      <c r="N72" s="11">
        <f>N$70/$BC27*100</f>
        <v>5.9734113947611451</v>
      </c>
      <c r="O72" s="11">
        <f>O$70/$BC28*100</f>
        <v>6.3414793074301672</v>
      </c>
      <c r="P72" s="11">
        <f>P$70/$BC29*100</f>
        <v>6.7089252146955474</v>
      </c>
      <c r="Q72" s="11">
        <f>Q$70/$BC30*100</f>
        <v>7.0732217491799076</v>
      </c>
      <c r="R72" s="11">
        <f>R$70/$BC31*100</f>
        <v>7.4319276262883154</v>
      </c>
      <c r="S72" s="11">
        <f>S$70/$BC32*100</f>
        <v>7.7827516474499658</v>
      </c>
      <c r="T72" s="11">
        <f>T$70/$BC33*100</f>
        <v>8.123608285163785</v>
      </c>
      <c r="U72" s="11">
        <f>U$70/$BC34*100</f>
        <v>8.4526621734400447</v>
      </c>
      <c r="V72" s="11">
        <f>V$70/$BC35*100</f>
        <v>8.7683598226780646</v>
      </c>
      <c r="W72" s="11">
        <f>W$70/$BC36*100</f>
        <v>9.0694479426638264</v>
      </c>
      <c r="X72" s="11">
        <f>X$70/$BC37*100</f>
        <v>9.3549787635477255</v>
      </c>
      <c r="Y72" s="11">
        <f>Y$70/$BC38*100</f>
        <v>9.6243035889183322</v>
      </c>
      <c r="Z72" s="11">
        <f>Z$70/$BC39*100</f>
        <v>9.877056430846336</v>
      </c>
      <c r="AA72" s="11">
        <f>AA$70/$BC40*100</f>
        <v>10.113129938122919</v>
      </c>
      <c r="AB72" s="11">
        <f>AB$70/$BC41*100</f>
        <v>10.332645946495941</v>
      </c>
      <c r="AC72" s="11">
        <f>AC$70/$BC42*100</f>
        <v>10.535922891252286</v>
      </c>
      <c r="AD72" s="11">
        <f>AD$70/$BC43*100</f>
        <v>10.723442081190456</v>
      </c>
      <c r="AE72" s="11">
        <f>AE$70/$BC44*100</f>
        <v>10.895814496410384</v>
      </c>
      <c r="AF72" s="11">
        <f>AF$70/$BC45*100</f>
        <v>11.053749393607282</v>
      </c>
      <c r="AG72" s="11">
        <f>AG$70/$BC46*100</f>
        <v>11.198025625039673</v>
      </c>
      <c r="AH72" s="11">
        <f>AH$70/$BC47*100</f>
        <v>11.329466232146466</v>
      </c>
      <c r="AI72" s="11">
        <f>AI$70/$BC48*100</f>
        <v>11.448916580843985</v>
      </c>
      <c r="AJ72" s="11">
        <f>AJ$70/$BC49*100</f>
        <v>11.557226071278169</v>
      </c>
      <c r="AK72" s="11">
        <f>AK$70/$BC50*100</f>
        <v>11.655233280655096</v>
      </c>
      <c r="AL72" s="11">
        <f>AL$70/$BC51*100</f>
        <v>11.743754278726161</v>
      </c>
      <c r="AM72" s="11">
        <f>AM$70/$BC52*100</f>
        <v>11.823573783484665</v>
      </c>
      <c r="AN72" s="11">
        <f>AN$70/$BC53*100</f>
        <v>11.895438790324892</v>
      </c>
      <c r="AO72" s="11">
        <f>AO$70/$BC54*100</f>
        <v>11.960054302082364</v>
      </c>
      <c r="AP72" s="11">
        <f>AP$70/$BC55*100</f>
        <v>12.018080801660718</v>
      </c>
      <c r="AQ72" s="11">
        <f>AQ$70/$BC56*100</f>
        <v>12.070133136305182</v>
      </c>
      <c r="AR72" s="11">
        <f>AR$70/$BC57*100</f>
        <v>12.116780517387678</v>
      </c>
      <c r="AS72" s="11">
        <f>AS$70/$BC58*100</f>
        <v>12.158547377583565</v>
      </c>
      <c r="AT72" s="11">
        <f>AT$70/$BC59*100</f>
        <v>12.195914865517571</v>
      </c>
      <c r="AU72" s="11">
        <f>AU$70/$BC60*100</f>
        <v>12.229322794316257</v>
      </c>
      <c r="AV72" s="11">
        <f>AV$70/$BC61*100</f>
        <v>12.25917189379439</v>
      </c>
      <c r="AW72" s="11">
        <f>AW$70/$BC62*100</f>
        <v>12.285826245585953</v>
      </c>
      <c r="AX72" s="11">
        <f>AX$70/$BC63*100</f>
        <v>12.309615806189541</v>
      </c>
      <c r="AY72" s="11">
        <f>AY$70/$BC64*100</f>
        <v>12.330838944703897</v>
      </c>
      <c r="AZ72" s="11">
        <f>AZ$70/$BC65*100</f>
        <v>12.349764940228503</v>
      </c>
    </row>
    <row r="73" spans="1:55" s="11" customFormat="1" x14ac:dyDescent="0.25"/>
    <row r="74" spans="1:55" s="11" customFormat="1" x14ac:dyDescent="0.25">
      <c r="A74" s="12" t="s">
        <v>39</v>
      </c>
      <c r="C74" s="11">
        <f>$B$11</f>
        <v>2.50325</v>
      </c>
      <c r="D74" s="11">
        <f>C74*(1+$B$12/100)</f>
        <v>2.7535750000000001</v>
      </c>
      <c r="E74" s="11">
        <f t="shared" ref="E74:AZ74" si="62">D74*(1+$B$12/100)</f>
        <v>3.0289325000000002</v>
      </c>
      <c r="F74" s="11">
        <f t="shared" si="62"/>
        <v>3.3318257500000006</v>
      </c>
      <c r="G74" s="11">
        <f t="shared" si="62"/>
        <v>3.665008325000001</v>
      </c>
      <c r="H74" s="11">
        <f t="shared" si="62"/>
        <v>4.0315091575000013</v>
      </c>
      <c r="I74" s="11">
        <f t="shared" si="62"/>
        <v>4.4346600732500017</v>
      </c>
      <c r="J74" s="11">
        <f t="shared" si="62"/>
        <v>4.8781260805750026</v>
      </c>
      <c r="K74" s="11">
        <f t="shared" si="62"/>
        <v>5.3659386886325029</v>
      </c>
      <c r="L74" s="11">
        <f t="shared" si="62"/>
        <v>5.9025325574957535</v>
      </c>
      <c r="M74" s="11">
        <f t="shared" si="62"/>
        <v>6.4927858132453293</v>
      </c>
      <c r="N74" s="11">
        <f t="shared" si="62"/>
        <v>7.1420643945698625</v>
      </c>
      <c r="O74" s="11">
        <f t="shared" si="62"/>
        <v>7.8562708340268497</v>
      </c>
      <c r="P74" s="11">
        <f t="shared" si="62"/>
        <v>8.6418979174295352</v>
      </c>
      <c r="Q74" s="11">
        <f t="shared" si="62"/>
        <v>9.5060877091724887</v>
      </c>
      <c r="R74" s="11">
        <f t="shared" si="62"/>
        <v>10.456696480089738</v>
      </c>
      <c r="S74" s="11">
        <f t="shared" si="62"/>
        <v>11.502366128098712</v>
      </c>
      <c r="T74" s="11">
        <f t="shared" si="62"/>
        <v>12.652602740908584</v>
      </c>
      <c r="U74" s="11">
        <f t="shared" si="62"/>
        <v>13.917863014999444</v>
      </c>
      <c r="V74" s="11">
        <f t="shared" si="62"/>
        <v>15.309649316499389</v>
      </c>
      <c r="W74" s="11">
        <f t="shared" si="62"/>
        <v>16.840614248149329</v>
      </c>
      <c r="X74" s="11">
        <f t="shared" si="62"/>
        <v>18.524675672964264</v>
      </c>
      <c r="Y74" s="11">
        <f t="shared" si="62"/>
        <v>20.377143240260693</v>
      </c>
      <c r="Z74" s="11">
        <f t="shared" si="62"/>
        <v>22.414857564286766</v>
      </c>
      <c r="AA74" s="11">
        <f t="shared" si="62"/>
        <v>24.656343320715443</v>
      </c>
      <c r="AB74" s="11">
        <f t="shared" si="62"/>
        <v>27.121977652786988</v>
      </c>
      <c r="AC74" s="11">
        <f t="shared" si="62"/>
        <v>29.834175418065691</v>
      </c>
      <c r="AD74" s="11">
        <f t="shared" si="62"/>
        <v>32.817592959872265</v>
      </c>
      <c r="AE74" s="11">
        <f t="shared" si="62"/>
        <v>36.099352255859493</v>
      </c>
      <c r="AF74" s="11">
        <f t="shared" si="62"/>
        <v>39.709287481445443</v>
      </c>
      <c r="AG74" s="11">
        <f t="shared" si="62"/>
        <v>43.680216229589988</v>
      </c>
      <c r="AH74" s="11">
        <f t="shared" si="62"/>
        <v>48.048237852548993</v>
      </c>
      <c r="AI74" s="11">
        <f t="shared" si="62"/>
        <v>52.853061637803897</v>
      </c>
      <c r="AJ74" s="11">
        <f t="shared" si="62"/>
        <v>58.138367801584295</v>
      </c>
      <c r="AK74" s="11">
        <f t="shared" si="62"/>
        <v>63.952204581742727</v>
      </c>
      <c r="AL74" s="11">
        <f t="shared" si="62"/>
        <v>70.347425039916999</v>
      </c>
      <c r="AM74" s="11">
        <f t="shared" si="62"/>
        <v>77.382167543908707</v>
      </c>
      <c r="AN74" s="11">
        <f t="shared" si="62"/>
        <v>85.120384298299584</v>
      </c>
      <c r="AO74" s="11">
        <f t="shared" si="62"/>
        <v>93.632422728129555</v>
      </c>
      <c r="AP74" s="11">
        <f t="shared" si="62"/>
        <v>102.99566500094252</v>
      </c>
      <c r="AQ74" s="11">
        <f t="shared" si="62"/>
        <v>113.29523150103678</v>
      </c>
      <c r="AR74" s="11">
        <f t="shared" si="62"/>
        <v>124.62475465114046</v>
      </c>
      <c r="AS74" s="11">
        <f t="shared" si="62"/>
        <v>137.08723011625452</v>
      </c>
      <c r="AT74" s="11">
        <f t="shared" si="62"/>
        <v>150.79595312787998</v>
      </c>
      <c r="AU74" s="11">
        <f t="shared" si="62"/>
        <v>165.87554844066798</v>
      </c>
      <c r="AV74" s="11">
        <f t="shared" si="62"/>
        <v>182.46310328473479</v>
      </c>
      <c r="AW74" s="11">
        <f t="shared" si="62"/>
        <v>200.70941361320828</v>
      </c>
      <c r="AX74" s="11">
        <f t="shared" si="62"/>
        <v>220.78035497452913</v>
      </c>
      <c r="AY74" s="11">
        <f t="shared" si="62"/>
        <v>242.85839047198206</v>
      </c>
      <c r="AZ74" s="11">
        <f t="shared" si="62"/>
        <v>267.14422951918027</v>
      </c>
    </row>
    <row r="75" spans="1:55" s="11" customFormat="1" x14ac:dyDescent="0.25"/>
    <row r="76" spans="1:55" s="11" customFormat="1" x14ac:dyDescent="0.25">
      <c r="A76" s="12" t="s">
        <v>19</v>
      </c>
      <c r="C76" s="11">
        <f>C70</f>
        <v>37.548749999999998</v>
      </c>
      <c r="D76" s="11">
        <f>C76+D70</f>
        <v>79.792314084374993</v>
      </c>
      <c r="E76" s="11">
        <f>D76+E70</f>
        <v>127.31769659512962</v>
      </c>
      <c r="F76" s="11">
        <f>E76+F70</f>
        <v>180.78529649466017</v>
      </c>
      <c r="G76" s="11">
        <f t="shared" ref="G76:AZ76" si="63">F76+G70</f>
        <v>240.93808407862878</v>
      </c>
      <c r="H76" s="11">
        <f t="shared" si="63"/>
        <v>308.61192507618995</v>
      </c>
      <c r="I76" s="11">
        <f t="shared" si="63"/>
        <v>384.74719559827872</v>
      </c>
      <c r="J76" s="11">
        <f t="shared" si="63"/>
        <v>470.40184933192052</v>
      </c>
      <c r="K76" s="11">
        <f t="shared" si="63"/>
        <v>566.76611855851388</v>
      </c>
      <c r="L76" s="11">
        <f t="shared" si="63"/>
        <v>675.17905327718131</v>
      </c>
      <c r="M76" s="11">
        <f t="shared" si="63"/>
        <v>797.14712825606057</v>
      </c>
      <c r="N76" s="11">
        <f t="shared" si="63"/>
        <v>934.36517656973649</v>
      </c>
      <c r="O76" s="11">
        <f t="shared" si="63"/>
        <v>1088.7399405091921</v>
      </c>
      <c r="P76" s="11">
        <f t="shared" si="63"/>
        <v>1262.4165671209078</v>
      </c>
      <c r="Q76" s="11">
        <f t="shared" si="63"/>
        <v>1457.8084165494529</v>
      </c>
      <c r="R76" s="11">
        <f t="shared" si="63"/>
        <v>1677.6305973916726</v>
      </c>
      <c r="S76" s="11">
        <f t="shared" si="63"/>
        <v>1924.9376950600472</v>
      </c>
      <c r="T76" s="11">
        <f t="shared" si="63"/>
        <v>2203.1662174176427</v>
      </c>
      <c r="U76" s="11">
        <f t="shared" si="63"/>
        <v>2516.1823474969142</v>
      </c>
      <c r="V76" s="11">
        <f t="shared" si="63"/>
        <v>2868.3356668603224</v>
      </c>
      <c r="W76" s="11">
        <f t="shared" si="63"/>
        <v>3264.519596127036</v>
      </c>
      <c r="X76" s="11">
        <f t="shared" si="63"/>
        <v>3710.2393925297902</v>
      </c>
      <c r="Y76" s="11">
        <f t="shared" si="63"/>
        <v>4211.6886493762713</v>
      </c>
      <c r="Z76" s="11">
        <f t="shared" si="63"/>
        <v>4775.8353604294107</v>
      </c>
      <c r="AA76" s="11">
        <f t="shared" si="63"/>
        <v>5410.5187451323018</v>
      </c>
      <c r="AB76" s="11">
        <f t="shared" si="63"/>
        <v>6124.5581801330563</v>
      </c>
      <c r="AC76" s="11">
        <f t="shared" si="63"/>
        <v>6927.875750790543</v>
      </c>
      <c r="AD76" s="11">
        <f t="shared" si="63"/>
        <v>7831.634125601262</v>
      </c>
      <c r="AE76" s="11">
        <f t="shared" si="63"/>
        <v>8848.3916694105028</v>
      </c>
      <c r="AF76" s="11">
        <f t="shared" si="63"/>
        <v>9992.2769508160727</v>
      </c>
      <c r="AG76" s="11">
        <f t="shared" si="63"/>
        <v>11279.185068668985</v>
      </c>
      <c r="AH76" s="11">
        <f t="shared" si="63"/>
        <v>12726.99852576734</v>
      </c>
      <c r="AI76" s="11">
        <f t="shared" si="63"/>
        <v>14355.835718940345</v>
      </c>
      <c r="AJ76" s="11">
        <f t="shared" si="63"/>
        <v>16188.330498468755</v>
      </c>
      <c r="AK76" s="11">
        <f t="shared" si="63"/>
        <v>18249.946681518551</v>
      </c>
      <c r="AL76" s="11">
        <f t="shared" si="63"/>
        <v>20569.331889975521</v>
      </c>
      <c r="AM76" s="11">
        <f t="shared" si="63"/>
        <v>23178.715629508886</v>
      </c>
      <c r="AN76" s="11">
        <f t="shared" si="63"/>
        <v>26114.357141455457</v>
      </c>
      <c r="AO76" s="11">
        <f t="shared" si="63"/>
        <v>29417.049250744487</v>
      </c>
      <c r="AP76" s="11">
        <f t="shared" si="63"/>
        <v>33132.685211188196</v>
      </c>
      <c r="AQ76" s="11">
        <f t="shared" si="63"/>
        <v>37312.896424856088</v>
      </c>
      <c r="AR76" s="11">
        <f t="shared" si="63"/>
        <v>42015.769897096907</v>
      </c>
      <c r="AS76" s="11">
        <f t="shared" si="63"/>
        <v>47306.655396755683</v>
      </c>
      <c r="AT76" s="11">
        <f t="shared" si="63"/>
        <v>53259.07353765054</v>
      </c>
      <c r="AU76" s="11">
        <f t="shared" si="63"/>
        <v>59955.737399746838</v>
      </c>
      <c r="AV76" s="11">
        <f t="shared" si="63"/>
        <v>67489.701886180686</v>
      </c>
      <c r="AW76" s="11">
        <f t="shared" si="63"/>
        <v>75965.656787264583</v>
      </c>
      <c r="AX76" s="11">
        <f t="shared" si="63"/>
        <v>85501.38151951824</v>
      </c>
      <c r="AY76" s="11">
        <f t="shared" si="63"/>
        <v>96229.381754357411</v>
      </c>
      <c r="AZ76" s="11">
        <f t="shared" si="63"/>
        <v>108298.73067855911</v>
      </c>
    </row>
    <row r="77" spans="1:55" s="11" customFormat="1" x14ac:dyDescent="0.25"/>
    <row r="78" spans="1:55" s="11" customFormat="1" x14ac:dyDescent="0.25"/>
    <row r="79" spans="1:55" s="11" customFormat="1" x14ac:dyDescent="0.25"/>
    <row r="80" spans="1:55" s="11" customFormat="1" x14ac:dyDescent="0.25"/>
    <row r="81" s="11" customFormat="1" x14ac:dyDescent="0.25"/>
    <row r="82" s="11" customFormat="1" x14ac:dyDescent="0.25"/>
    <row r="83" s="11" customFormat="1" x14ac:dyDescent="0.25"/>
    <row r="84" s="11" customFormat="1" x14ac:dyDescent="0.25"/>
    <row r="85" s="11" customFormat="1" x14ac:dyDescent="0.25"/>
    <row r="86" s="11" customFormat="1" x14ac:dyDescent="0.25"/>
    <row r="87" s="11" customFormat="1" x14ac:dyDescent="0.25"/>
    <row r="88" s="11" customFormat="1" x14ac:dyDescent="0.25"/>
    <row r="89" s="11" customFormat="1" x14ac:dyDescent="0.25"/>
    <row r="90" s="11" customFormat="1" x14ac:dyDescent="0.25"/>
    <row r="91" s="11" customFormat="1" x14ac:dyDescent="0.25"/>
    <row r="92" s="11" customFormat="1" x14ac:dyDescent="0.25"/>
    <row r="93" s="11" customFormat="1" x14ac:dyDescent="0.25"/>
    <row r="94" s="11" customFormat="1" x14ac:dyDescent="0.25"/>
    <row r="95" s="11" customFormat="1" x14ac:dyDescent="0.25"/>
    <row r="96" s="11" customFormat="1" x14ac:dyDescent="0.25"/>
    <row r="97" s="11" customFormat="1" x14ac:dyDescent="0.25"/>
    <row r="98" s="11" customFormat="1" x14ac:dyDescent="0.25"/>
    <row r="99" s="11" customFormat="1" x14ac:dyDescent="0.25"/>
    <row r="100" s="11" customFormat="1" x14ac:dyDescent="0.25"/>
    <row r="101" s="11" customFormat="1" x14ac:dyDescent="0.25"/>
    <row r="102" s="11" customFormat="1" x14ac:dyDescent="0.25"/>
    <row r="103" s="11" customFormat="1" x14ac:dyDescent="0.25"/>
    <row r="104" s="11" customFormat="1" x14ac:dyDescent="0.25"/>
    <row r="105" s="11" customFormat="1" x14ac:dyDescent="0.25"/>
    <row r="106" s="11" customFormat="1" x14ac:dyDescent="0.25"/>
    <row r="107" s="11" customFormat="1" x14ac:dyDescent="0.25"/>
    <row r="108" s="11" customFormat="1" x14ac:dyDescent="0.25"/>
    <row r="109" s="11" customFormat="1" x14ac:dyDescent="0.25"/>
    <row r="110" s="11" customFormat="1" x14ac:dyDescent="0.25"/>
    <row r="111" s="11" customFormat="1" x14ac:dyDescent="0.25"/>
    <row r="112" s="11" customFormat="1" x14ac:dyDescent="0.25"/>
    <row r="113" s="11" customFormat="1" x14ac:dyDescent="0.25"/>
    <row r="114" s="11" customFormat="1" x14ac:dyDescent="0.25"/>
    <row r="115" s="11" customFormat="1" x14ac:dyDescent="0.25"/>
    <row r="116" s="11" customFormat="1" x14ac:dyDescent="0.25"/>
    <row r="117" s="11" customFormat="1" x14ac:dyDescent="0.25"/>
    <row r="118" s="11" customFormat="1" x14ac:dyDescent="0.25"/>
    <row r="119" s="11" customFormat="1" x14ac:dyDescent="0.25"/>
    <row r="120" s="11" customFormat="1" x14ac:dyDescent="0.25"/>
    <row r="121" s="11" customFormat="1" x14ac:dyDescent="0.25"/>
    <row r="122" s="11" customFormat="1" x14ac:dyDescent="0.25"/>
    <row r="123" s="11" customFormat="1" x14ac:dyDescent="0.25"/>
    <row r="124" s="11" customFormat="1" x14ac:dyDescent="0.25"/>
    <row r="125" s="11" customFormat="1" x14ac:dyDescent="0.25"/>
    <row r="126" s="11" customFormat="1" x14ac:dyDescent="0.25"/>
    <row r="127" s="11" customFormat="1" x14ac:dyDescent="0.25"/>
    <row r="128" s="11" customFormat="1" x14ac:dyDescent="0.25"/>
    <row r="129" s="11" customFormat="1" x14ac:dyDescent="0.25"/>
    <row r="130" s="11" customFormat="1" x14ac:dyDescent="0.25"/>
    <row r="131" s="11" customFormat="1" x14ac:dyDescent="0.25"/>
    <row r="132" s="11" customFormat="1" x14ac:dyDescent="0.25"/>
    <row r="133" s="11" customFormat="1" x14ac:dyDescent="0.25"/>
    <row r="134" s="11" customFormat="1" x14ac:dyDescent="0.25"/>
    <row r="135" s="11" customFormat="1" x14ac:dyDescent="0.25"/>
    <row r="136" s="11" customFormat="1" x14ac:dyDescent="0.25"/>
    <row r="137" s="11" customFormat="1" x14ac:dyDescent="0.25"/>
    <row r="138" s="11" customFormat="1" x14ac:dyDescent="0.25"/>
    <row r="139" s="11" customFormat="1" x14ac:dyDescent="0.25"/>
    <row r="140" s="11" customFormat="1" x14ac:dyDescent="0.25"/>
    <row r="141" s="11" customFormat="1" x14ac:dyDescent="0.25"/>
    <row r="142" s="11" customFormat="1" x14ac:dyDescent="0.25"/>
    <row r="143" s="11" customFormat="1" x14ac:dyDescent="0.25"/>
    <row r="144" s="11" customFormat="1" x14ac:dyDescent="0.25"/>
    <row r="145" s="11" customFormat="1" x14ac:dyDescent="0.25"/>
    <row r="146" s="11" customFormat="1" x14ac:dyDescent="0.25"/>
    <row r="147" s="11" customFormat="1" x14ac:dyDescent="0.25"/>
    <row r="148" s="11" customFormat="1" x14ac:dyDescent="0.25"/>
    <row r="149" s="11" customFormat="1" x14ac:dyDescent="0.25"/>
    <row r="150" s="11" customFormat="1" x14ac:dyDescent="0.25"/>
    <row r="151" s="11" customFormat="1" x14ac:dyDescent="0.25"/>
    <row r="152" s="11" customFormat="1" x14ac:dyDescent="0.25"/>
    <row r="153" s="11" customFormat="1" x14ac:dyDescent="0.25"/>
    <row r="154" s="11" customFormat="1" x14ac:dyDescent="0.25"/>
    <row r="155" s="11" customFormat="1" x14ac:dyDescent="0.25"/>
    <row r="156" s="11" customFormat="1" x14ac:dyDescent="0.25"/>
    <row r="157" s="11" customFormat="1" x14ac:dyDescent="0.25"/>
    <row r="158" s="11" customFormat="1" x14ac:dyDescent="0.25"/>
    <row r="159" s="11" customFormat="1" x14ac:dyDescent="0.25"/>
    <row r="160" s="11" customFormat="1" x14ac:dyDescent="0.25"/>
    <row r="161" s="11" customFormat="1" x14ac:dyDescent="0.25"/>
    <row r="162" s="11" customFormat="1" x14ac:dyDescent="0.25"/>
    <row r="163" s="11" customFormat="1" x14ac:dyDescent="0.25"/>
    <row r="164" s="11" customFormat="1" x14ac:dyDescent="0.25"/>
    <row r="165" s="11" customFormat="1" x14ac:dyDescent="0.25"/>
    <row r="166" s="11" customFormat="1" x14ac:dyDescent="0.25"/>
    <row r="167" s="11" customFormat="1" x14ac:dyDescent="0.25"/>
    <row r="168" s="11" customFormat="1" x14ac:dyDescent="0.25"/>
    <row r="169" s="11" customFormat="1" x14ac:dyDescent="0.25"/>
    <row r="170" s="11" customFormat="1" x14ac:dyDescent="0.25"/>
    <row r="171" s="11" customFormat="1" x14ac:dyDescent="0.25"/>
  </sheetData>
  <pageMargins left="0.7" right="0.7" top="0.78740157499999996" bottom="0.78740157499999996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Eingabe</vt:lpstr>
      <vt:lpstr>Beschreibung</vt:lpstr>
      <vt:lpstr>Berechnungen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2014-09-25T11:36:41Z</dcterms:created>
  <dcterms:modified xsi:type="dcterms:W3CDTF">2014-09-28T13:36:22Z</dcterms:modified>
</cp:coreProperties>
</file>